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B\Documents\2024\24026 Česká Třebová\"/>
    </mc:Choice>
  </mc:AlternateContent>
  <bookViews>
    <workbookView xWindow="0" yWindow="0" windowWidth="0" windowHeight="0"/>
  </bookViews>
  <sheets>
    <sheet name="Rekapitulace stavby" sheetId="1" r:id="rId1"/>
    <sheet name="SO 001 - Všeobecné položky " sheetId="2" r:id="rId2"/>
    <sheet name="SO 101 - Komunikace a zpe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001 - Všeobecné položky '!$C$116:$K$135</definedName>
    <definedName name="_xlnm.Print_Area" localSheetId="1">'SO 001 - Všeobecné položky '!$C$4:$J$76,'SO 001 - Všeobecné položky '!$C$82:$J$98,'SO 001 - Všeobecné položky '!$C$104:$K$135</definedName>
    <definedName name="_xlnm.Print_Titles" localSheetId="1">'SO 001 - Všeobecné položky '!$116:$116</definedName>
    <definedName name="_xlnm._FilterDatabase" localSheetId="2" hidden="1">'SO 101 - Komunikace a zpe...'!$C$122:$K$245</definedName>
    <definedName name="_xlnm.Print_Area" localSheetId="2">'SO 101 - Komunikace a zpe...'!$C$4:$J$76,'SO 101 - Komunikace a zpe...'!$C$82:$J$104,'SO 101 - Komunikace a zpe...'!$C$110:$K$245</definedName>
    <definedName name="_xlnm.Print_Titles" localSheetId="2">'SO 101 - Komunikace a zpe...'!$122:$122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45"/>
  <c r="BH245"/>
  <c r="BG245"/>
  <c r="BF245"/>
  <c r="T245"/>
  <c r="T244"/>
  <c r="R245"/>
  <c r="R244"/>
  <c r="P245"/>
  <c r="P244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T176"/>
  <c r="R177"/>
  <c r="R176"/>
  <c r="P177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2" r="J37"/>
  <c r="J36"/>
  <c i="1" r="AY95"/>
  <c i="2" r="J35"/>
  <c i="1" r="AX95"/>
  <c i="2"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89"/>
  <c r="E7"/>
  <c r="E85"/>
  <c i="1" r="L90"/>
  <c r="AM90"/>
  <c r="AM89"/>
  <c r="L89"/>
  <c r="AM87"/>
  <c r="L87"/>
  <c r="L85"/>
  <c r="L84"/>
  <c i="2" r="J122"/>
  <c r="BK119"/>
  <c i="3" r="BK202"/>
  <c r="BK205"/>
  <c r="J145"/>
  <c r="BK156"/>
  <c r="J168"/>
  <c r="BK134"/>
  <c r="J200"/>
  <c r="BK181"/>
  <c r="BK153"/>
  <c i="2" r="J129"/>
  <c i="3" r="J232"/>
  <c r="BK207"/>
  <c r="J134"/>
  <c r="J172"/>
  <c r="J195"/>
  <c r="BK243"/>
  <c r="J156"/>
  <c r="J230"/>
  <c i="1" r="AS94"/>
  <c i="2" r="J133"/>
  <c i="3" r="J243"/>
  <c r="J142"/>
  <c r="J214"/>
  <c r="BK228"/>
  <c r="BK161"/>
  <c r="J181"/>
  <c i="2" r="BK122"/>
  <c i="3" r="BK230"/>
  <c r="J241"/>
  <c r="BK168"/>
  <c r="BK224"/>
  <c r="BK232"/>
  <c r="J140"/>
  <c r="BK236"/>
  <c r="BK131"/>
  <c i="2" r="J125"/>
  <c i="3" r="BK222"/>
  <c r="J222"/>
  <c r="J236"/>
  <c r="J177"/>
  <c r="J237"/>
  <c r="BK137"/>
  <c r="J197"/>
  <c r="BK148"/>
  <c i="2" r="J119"/>
  <c r="BK129"/>
  <c i="3" r="J128"/>
  <c r="J170"/>
  <c r="BK241"/>
  <c r="J216"/>
  <c r="J159"/>
  <c r="BK209"/>
  <c r="J190"/>
  <c r="BK145"/>
  <c i="2" r="J132"/>
  <c i="3" r="J163"/>
  <c r="BK226"/>
  <c r="J161"/>
  <c r="J207"/>
  <c r="BK166"/>
  <c r="J202"/>
  <c r="BK174"/>
  <c r="BK200"/>
  <c r="J184"/>
  <c i="2" r="BK133"/>
  <c r="BK125"/>
  <c i="3" r="BK184"/>
  <c r="BK195"/>
  <c r="J234"/>
  <c r="J187"/>
  <c r="BK126"/>
  <c r="BK172"/>
  <c r="BK159"/>
  <c r="BK170"/>
  <c i="2" r="BK135"/>
  <c i="3" r="J228"/>
  <c r="BK245"/>
  <c r="BK140"/>
  <c r="J209"/>
  <c r="BK193"/>
  <c r="BK216"/>
  <c r="BK203"/>
  <c r="J174"/>
  <c r="J131"/>
  <c i="2" r="J135"/>
  <c i="3" r="J153"/>
  <c r="BK177"/>
  <c r="J245"/>
  <c r="J126"/>
  <c r="BK163"/>
  <c r="J218"/>
  <c r="J193"/>
  <c r="BK128"/>
  <c i="2" r="BK132"/>
  <c i="3" r="BK237"/>
  <c r="BK214"/>
  <c r="J137"/>
  <c r="J205"/>
  <c r="BK197"/>
  <c r="J148"/>
  <c r="J203"/>
  <c r="BK234"/>
  <c r="J166"/>
  <c i="2" r="J134"/>
  <c r="BK134"/>
  <c i="3" r="BK190"/>
  <c r="BK218"/>
  <c r="J226"/>
  <c r="BK142"/>
  <c r="J224"/>
  <c r="BK187"/>
  <c i="2" l="1" r="T118"/>
  <c r="T117"/>
  <c i="3" r="BK125"/>
  <c i="2" r="BK118"/>
  <c r="J118"/>
  <c r="J97"/>
  <c i="3" r="R180"/>
  <c i="2" r="P118"/>
  <c r="P117"/>
  <c i="1" r="AU95"/>
  <c i="3" r="T180"/>
  <c r="R125"/>
  <c r="P199"/>
  <c r="BK180"/>
  <c r="J180"/>
  <c r="J100"/>
  <c r="R199"/>
  <c r="P125"/>
  <c r="P180"/>
  <c r="T199"/>
  <c r="R221"/>
  <c i="2" r="R118"/>
  <c r="R117"/>
  <c i="3" r="T125"/>
  <c r="BK199"/>
  <c r="J199"/>
  <c r="J101"/>
  <c r="BK221"/>
  <c r="J221"/>
  <c r="J102"/>
  <c r="P221"/>
  <c r="T221"/>
  <c r="BK176"/>
  <c r="J176"/>
  <c r="J99"/>
  <c r="BK244"/>
  <c r="J244"/>
  <c r="J103"/>
  <c r="E85"/>
  <c i="2" r="BK117"/>
  <c r="J117"/>
  <c r="J96"/>
  <c i="3" r="BE148"/>
  <c r="BE168"/>
  <c r="BE137"/>
  <c r="BE195"/>
  <c r="BE203"/>
  <c r="BE209"/>
  <c r="BE216"/>
  <c r="BE230"/>
  <c r="BE193"/>
  <c r="BE202"/>
  <c r="BE205"/>
  <c r="BE218"/>
  <c r="BE224"/>
  <c r="BE184"/>
  <c r="BE197"/>
  <c r="BE126"/>
  <c r="BE134"/>
  <c r="BE163"/>
  <c r="BE170"/>
  <c r="BE190"/>
  <c r="BE236"/>
  <c r="BE241"/>
  <c r="BE128"/>
  <c r="BE142"/>
  <c r="BE207"/>
  <c r="F92"/>
  <c r="BE153"/>
  <c r="BE174"/>
  <c r="BE177"/>
  <c r="BE200"/>
  <c r="BE222"/>
  <c r="BE232"/>
  <c r="BE245"/>
  <c r="J89"/>
  <c r="BE145"/>
  <c r="BE161"/>
  <c r="BE166"/>
  <c r="BE181"/>
  <c r="BE214"/>
  <c r="BE243"/>
  <c r="BE226"/>
  <c r="BE228"/>
  <c r="BE234"/>
  <c r="BE140"/>
  <c r="BE156"/>
  <c r="BE187"/>
  <c r="BE237"/>
  <c r="BE131"/>
  <c r="BE159"/>
  <c r="BE172"/>
  <c i="2" r="BE135"/>
  <c r="J111"/>
  <c r="BE125"/>
  <c r="E107"/>
  <c r="BE133"/>
  <c r="BE134"/>
  <c r="F92"/>
  <c r="BE119"/>
  <c r="BE129"/>
  <c r="BE122"/>
  <c r="BE132"/>
  <c i="3" r="F34"/>
  <c i="1" r="BA96"/>
  <c i="3" r="J34"/>
  <c i="1" r="AW96"/>
  <c i="3" r="F36"/>
  <c i="1" r="BC96"/>
  <c i="2" r="J34"/>
  <c i="1" r="AW95"/>
  <c i="2" r="F35"/>
  <c i="1" r="BB95"/>
  <c i="2" r="F34"/>
  <c i="1" r="BA95"/>
  <c i="3" r="F35"/>
  <c i="1" r="BB96"/>
  <c i="2" r="F36"/>
  <c i="1" r="BC95"/>
  <c i="3" r="F37"/>
  <c i="1" r="BD96"/>
  <c i="2" r="F37"/>
  <c i="1" r="BD95"/>
  <c i="3" l="1" r="R124"/>
  <c r="R123"/>
  <c r="P124"/>
  <c r="P123"/>
  <c i="1" r="AU96"/>
  <c i="3" r="T124"/>
  <c r="T123"/>
  <c r="BK124"/>
  <c r="J124"/>
  <c r="J97"/>
  <c r="J125"/>
  <c r="J98"/>
  <c i="1" r="AU94"/>
  <c r="BD94"/>
  <c r="W33"/>
  <c r="BC94"/>
  <c r="AY94"/>
  <c r="BB94"/>
  <c r="W31"/>
  <c i="2" r="F33"/>
  <c i="1" r="AZ95"/>
  <c i="2" r="J30"/>
  <c i="1" r="AG95"/>
  <c i="3" r="F33"/>
  <c i="1" r="AZ96"/>
  <c i="2" r="J33"/>
  <c i="1" r="AV95"/>
  <c r="AT95"/>
  <c r="BA94"/>
  <c r="W30"/>
  <c i="3" r="J33"/>
  <c i="1" r="AV96"/>
  <c r="AT96"/>
  <c i="3" l="1" r="BK123"/>
  <c r="J123"/>
  <c r="J96"/>
  <c i="1" r="AN95"/>
  <c i="2" r="J39"/>
  <c i="1" r="AZ94"/>
  <c r="W29"/>
  <c r="W32"/>
  <c r="AW94"/>
  <c r="AK30"/>
  <c r="AX94"/>
  <c i="3" l="1" r="J30"/>
  <c i="1" r="AG96"/>
  <c r="AV94"/>
  <c r="AK29"/>
  <c i="3" l="1" r="J39"/>
  <c i="1" r="AG94"/>
  <c r="AK26"/>
  <c r="AN9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<sst xmlns="http://schemas.openxmlformats.org/spreadsheetml/2006/main">
  <si>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</si>
  <si>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</si>
  <si>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</si>
  <si>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</si>
  <si>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</si>
  <si>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{9d727138-ff05-4fc0-9047-f5171fc89c3d}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</si>
  <si>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</si>
  <si>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</si>
  <si>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</si>
  <si>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</si>
  <si>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</si>
  <si>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</si>
  <si>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</si>
  <si>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</si>
  <si>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24026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</si>
  <si>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</si>
  <si>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</si>
  <si>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chodníku na sídlišti Lhotka v České Třebové</t>
  </si>
  <si>
    <t>KSO:</t>
  </si>
  <si>
    <t>CC-CZ:</t>
  </si>
  <si>
    <t>Místo:</t>
  </si>
  <si>
    <t xml:space="preserve"> Česká Třebová</t>
  </si>
  <si>
    <t>Datum:</t>
  </si>
  <si>
    <t>8. 4. 2024</t>
  </si>
  <si>
    <t>Zadavatel:</t>
  </si>
  <si>
    <t>IČ:</t>
  </si>
  <si>
    <t xml:space="preserve">Město Česká Třebová,  560 02 Česká Třebová </t>
  </si>
  <si>
    <t>DIČ:</t>
  </si>
  <si>
    <t>Uchazeč:</t>
  </si>
  <si>
    <t>Vyplň údaj</t>
  </si>
  <si>
    <t>Projektant:</t>
  </si>
  <si>
    <t>Vectura Pardubice s.r.o., 530 02 Pardubice</t>
  </si>
  <si>
    <t>True</t>
  </si>
  <si>
    <t>Zpracovatel:</t>
  </si>
  <si>
    <t>Ing. Martin Novák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</si>
  <si>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</si>
  <si>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</si>
  <si>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</si>
  <si>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</si>
  <si>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</si>
  <si>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</si>
  <si>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</si>
  <si>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</si>
  <si>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</si>
  <si>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</si>
  <si>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</si>
  <si>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</si>
  <si>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</si>
  <si>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</si>
  <si>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</si>
  <si>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</si>
  <si>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</si>
  <si>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</si>
  <si>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</si>
  <si>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</si>
  <si>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</si>
  <si>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</si>
  <si>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</si>
  <si>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</si>
  <si>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</si>
  <si>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</si>
  <si>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</si>
  <si>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</si>
  <si>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</si>
  <si>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</si>
  <si>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</si>
  <si>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</si>
  <si>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</si>
  <si>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</si>
  <si>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</si>
  <si>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</si>
  <si>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</si>
  <si>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</si>
  <si>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</si>
  <si>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</si>
  <si>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</si>
  <si>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</si>
  <si>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</si>
  <si>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</si>
  <si>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</si>
  <si>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</si>
  <si>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</si>
  <si>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 xml:space="preserve">Všeobecné položky </t>
  </si>
  <si>
    <t>STA</t>
  </si>
  <si>
    <t>1</t>
  </si>
  <si>
    <t>{961cdbec-b715-40e1-9452-73c48f3d48b0}</t>
  </si>
  <si>
    <t>2</t>
  </si>
  <si>
    <t>SO 101</t>
  </si>
  <si>
    <t xml:space="preserve">Komunikace a zpevněné plochy </t>
  </si>
  <si>
    <t>{d828cbf3-a64b-4030-98d5-819f94b63c52}</t>
  </si>
  <si>
    <t>KRYCÍ LIST SOUPISU PRACÍ</t>
  </si>
  <si>
    <t>Objekt:</t>
  </si>
  <si>
    <t xml:space="preserve">SO 001 - Všeobecné položky 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</si>
  <si>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</si>
  <si>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</si>
  <si>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</si>
  <si>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</si>
  <si>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</si>
  <si>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</si>
  <si>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</si>
  <si>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</si>
  <si>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</si>
  <si>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</si>
  <si>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</si>
  <si>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</si>
  <si>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</si>
  <si>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</si>
  <si>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</si>
  <si>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</si>
  <si>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</si>
  <si>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</si>
  <si>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</si>
  <si>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</si>
  <si>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</si>
  <si>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</si>
  <si>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</si>
  <si>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</si>
  <si>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012103001</t>
  </si>
  <si>
    <t xml:space="preserve">Vytyčení stavby </t>
  </si>
  <si>
    <t>soubor</t>
  </si>
  <si>
    <t>1024</t>
  </si>
  <si>
    <t>1547679407</t>
  </si>
  <si>
    <t>VV</t>
  </si>
  <si>
    <t>geodetem - výškové a směrové</t>
  </si>
  <si>
    <t>012103002</t>
  </si>
  <si>
    <t>Vytyčení stávajících inženýrských sítí</t>
  </si>
  <si>
    <t>-137012139</t>
  </si>
  <si>
    <t>jednotlivými správci vč. protokoluo vytyčení</t>
  </si>
  <si>
    <t>3</t>
  </si>
  <si>
    <t>012303001</t>
  </si>
  <si>
    <t xml:space="preserve">Geodetické práce po výstavbě - zaměření skutečného provedení stavby </t>
  </si>
  <si>
    <t>373034796</t>
  </si>
  <si>
    <t xml:space="preserve">zodpovědným  geodetem </t>
  </si>
  <si>
    <t>2 x tisk, 2 x CD</t>
  </si>
  <si>
    <t>4</t>
  </si>
  <si>
    <t>013254011</t>
  </si>
  <si>
    <t>Dokumentace skutečného provedení stavby</t>
  </si>
  <si>
    <t>-1526409550</t>
  </si>
  <si>
    <t>030001002</t>
  </si>
  <si>
    <t>Zařízení staveniště - DIO</t>
  </si>
  <si>
    <t xml:space="preserve">soubor </t>
  </si>
  <si>
    <t>319756744</t>
  </si>
  <si>
    <t>6</t>
  </si>
  <si>
    <t>030001011</t>
  </si>
  <si>
    <t>Zařízení staveniště</t>
  </si>
  <si>
    <t>888521570</t>
  </si>
  <si>
    <t>7</t>
  </si>
  <si>
    <t>043194001</t>
  </si>
  <si>
    <t>Statická zkouška hutnění zemní pláně</t>
  </si>
  <si>
    <t>kus</t>
  </si>
  <si>
    <t>681491238</t>
  </si>
  <si>
    <t>8</t>
  </si>
  <si>
    <t>0431940209</t>
  </si>
  <si>
    <t>Zajištění nepřetržitého příjezdu a přístupu</t>
  </si>
  <si>
    <t>-470980519</t>
  </si>
  <si>
    <t xml:space="preserve">SO 101 - Komunikace a zpevněné plochy </t>
  </si>
  <si>
    <t xml:space="preserve">HSV - Práce a dodávky HSV   </t>
  </si>
  <si>
    <t xml:space="preserve">    1 - Zemní práce</t>
  </si>
  <si>
    <t xml:space="preserve">    4 - Vodorovné konstrukce</t>
  </si>
  <si>
    <t xml:space="preserve">    5 - Komunikace</t>
  </si>
  <si>
    <t xml:space="preserve">    9 - Ostatní konstrukce a práce, bourání</t>
  </si>
  <si>
    <t xml:space="preserve">    997 - Přesun sutě   </t>
  </si>
  <si>
    <t xml:space="preserve">    998 - Přesun hmot   </t>
  </si>
  <si>
    <t>HSV</t>
  </si>
  <si>
    <t xml:space="preserve">Práce a dodávky HSV   </t>
  </si>
  <si>
    <t>Zemní práce</t>
  </si>
  <si>
    <t>113106144</t>
  </si>
  <si>
    <t>Rozebrání dlažeb ze zámkových dlaždic komunikací pro pěší strojně pl přes 50 m2</t>
  </si>
  <si>
    <t>m2</t>
  </si>
  <si>
    <t>CS ÚRS 2024 01</t>
  </si>
  <si>
    <t>1573991508</t>
  </si>
  <si>
    <t>P</t>
  </si>
  <si>
    <t xml:space="preserve">Poznámka k položce:_x000d_
B.2 Situace pozemních komunikací, B.5 Vzorové příčné řezy </t>
  </si>
  <si>
    <t>113107162</t>
  </si>
  <si>
    <t>Odstranění podkladu z kameniva drceného tl přes 100 do 200 mm strojně pl přes 50 do 200 m2</t>
  </si>
  <si>
    <t>-1603459205</t>
  </si>
  <si>
    <t>"tl. 150 mm"139</t>
  </si>
  <si>
    <t>113154112</t>
  </si>
  <si>
    <t xml:space="preserve">Frézování živičného krytu tl 40 mm pruh š 0,5 m pl do 500 m2 bez překážek v trase </t>
  </si>
  <si>
    <t>-423073610</t>
  </si>
  <si>
    <t>"napojení vrstev"2,5</t>
  </si>
  <si>
    <t>113202111</t>
  </si>
  <si>
    <t>Vytrhání obrub krajníků obrubníků stojatých</t>
  </si>
  <si>
    <t>m</t>
  </si>
  <si>
    <t>1791244397</t>
  </si>
  <si>
    <t>139+5</t>
  </si>
  <si>
    <t>122151103</t>
  </si>
  <si>
    <t>Odkopávky a prokopávky nezapažené v hornině třídy těžitelnosti I skupiny 1 a 2 objem do 100 m3 strojně</t>
  </si>
  <si>
    <t>m3</t>
  </si>
  <si>
    <t>1963157426</t>
  </si>
  <si>
    <t xml:space="preserve">Poznámka k položce:_x000d_
B.2 Situace pozemních komunikací, B.5 Vzorové příčné řezy y </t>
  </si>
  <si>
    <t>"odhumusování tl. 150 mm"139*0,15</t>
  </si>
  <si>
    <t>122251101</t>
  </si>
  <si>
    <t>Odkopávky a prokopávky nezapažené v hornině třídy těžitelnosti I skupiny 3 objem do 20 m3 strojně</t>
  </si>
  <si>
    <t>1443373399</t>
  </si>
  <si>
    <t>122251103</t>
  </si>
  <si>
    <t>Odkopávky a prokopávky nezapažené v hornině třídy těžitelnosti I skupiny 3 objem do 100 m3 strojně</t>
  </si>
  <si>
    <t>1023002874</t>
  </si>
  <si>
    <t>"sanace aktivní zóny tl. 300 mm"169*0,3</t>
  </si>
  <si>
    <t>162351103</t>
  </si>
  <si>
    <t>Vodorovné přemístění přes 50 do 500 m výkopku/sypaniny z horniny třídy těžitelnosti I skupiny 1 až 3</t>
  </si>
  <si>
    <t>1542182285</t>
  </si>
  <si>
    <t>139*0,15</t>
  </si>
  <si>
    <t>9</t>
  </si>
  <si>
    <t>162751117</t>
  </si>
  <si>
    <t>Vodorovné přemístění přes 9 000 do 10000 m výkopku/sypaniny z horniny třídy těžitelnosti I skupiny 1 až 3</t>
  </si>
  <si>
    <t>-133824646</t>
  </si>
  <si>
    <t>"odkopávky"20,85+10+50,7</t>
  </si>
  <si>
    <t>"ohumusování"-139*0,15/2</t>
  </si>
  <si>
    <t>Součet</t>
  </si>
  <si>
    <t>10</t>
  </si>
  <si>
    <t>162751119</t>
  </si>
  <si>
    <t>Příplatek k vodorovnému přemístění výkopku/sypaniny z horniny třídy těžitelnosti I skupiny 1 až 3 ZKD 1000 m přes 10000 m</t>
  </si>
  <si>
    <t>1831949135</t>
  </si>
  <si>
    <t>71,125*6</t>
  </si>
  <si>
    <t>11</t>
  </si>
  <si>
    <t>167151101</t>
  </si>
  <si>
    <t>Nakládání výkopku z hornin třídy těžitelnosti I skupiny 1 až 3 do 100 m3</t>
  </si>
  <si>
    <t>-113382252</t>
  </si>
  <si>
    <t>171201231</t>
  </si>
  <si>
    <t>Poplatek za uložení zeminy a kamení na recyklační skládce (skládkovné) kód odpadu 17 05 04</t>
  </si>
  <si>
    <t>t</t>
  </si>
  <si>
    <t>346801504</t>
  </si>
  <si>
    <t>71,125*1,8</t>
  </si>
  <si>
    <t>13</t>
  </si>
  <si>
    <t>171251201</t>
  </si>
  <si>
    <t>Uložení sypaniny na skládky nebo meziskládky</t>
  </si>
  <si>
    <t>2097893372</t>
  </si>
  <si>
    <t>20,85+71,125</t>
  </si>
  <si>
    <t>14</t>
  </si>
  <si>
    <t>181006112</t>
  </si>
  <si>
    <t>Rozprostření zemin tl vrstvy do 0,15 m schopných zúrodnění v rovině a sklonu do 1:5</t>
  </si>
  <si>
    <t>-327387346</t>
  </si>
  <si>
    <t>15</t>
  </si>
  <si>
    <t>M</t>
  </si>
  <si>
    <t>10364102</t>
  </si>
  <si>
    <t xml:space="preserve">zemina pro terénní úpravy </t>
  </si>
  <si>
    <t>-1254966347</t>
  </si>
  <si>
    <t>139*0,15/2*1,8</t>
  </si>
  <si>
    <t>16</t>
  </si>
  <si>
    <t>181411131</t>
  </si>
  <si>
    <t>Založení parkového trávníku výsevem plochy do 1000 m2 v rovině a ve svahu do 1:5</t>
  </si>
  <si>
    <t>-405968003</t>
  </si>
  <si>
    <t>17</t>
  </si>
  <si>
    <t>00572410</t>
  </si>
  <si>
    <t>osivo směs travní parková</t>
  </si>
  <si>
    <t>kg</t>
  </si>
  <si>
    <t>1174566830</t>
  </si>
  <si>
    <t>139*0,035 'Přepočtené koeficientem množství</t>
  </si>
  <si>
    <t>18</t>
  </si>
  <si>
    <t>181951111</t>
  </si>
  <si>
    <t>Úprava pláně v hornině třídy těžitelnosti I skupiny 1 až 3 bez zhutnění strojně</t>
  </si>
  <si>
    <t>-701835232</t>
  </si>
  <si>
    <t>19</t>
  </si>
  <si>
    <t>181951112</t>
  </si>
  <si>
    <t>Úprava pláně v hornině třídy těžitelnosti I skupiny 1 až 3 se zhutněním strojně</t>
  </si>
  <si>
    <t>854460795</t>
  </si>
  <si>
    <t>Vodorovné konstrukce</t>
  </si>
  <si>
    <t>20</t>
  </si>
  <si>
    <t>451561111</t>
  </si>
  <si>
    <t>Lože pod dlažby z kameniva drceného drobného vrstva tl do 100 mm</t>
  </si>
  <si>
    <t>-398933725</t>
  </si>
  <si>
    <t>"fr. 4/8 tl. 30 mm"139</t>
  </si>
  <si>
    <t>Komunikace</t>
  </si>
  <si>
    <t>564861111</t>
  </si>
  <si>
    <t>Podklad ze štěrkodrtě ŠD plochy přes 100 m2 tl 200 mm</t>
  </si>
  <si>
    <t>-210791948</t>
  </si>
  <si>
    <t>"fr. 0/32"139</t>
  </si>
  <si>
    <t>22</t>
  </si>
  <si>
    <t>564871116</t>
  </si>
  <si>
    <t>Podklad ze štěrkodrtě ŠD plochy přes 100 m2 tl. 300 mm</t>
  </si>
  <si>
    <t>1019901564</t>
  </si>
  <si>
    <t>"sanace aktivní zóny"169</t>
  </si>
  <si>
    <t>23</t>
  </si>
  <si>
    <t>573231108</t>
  </si>
  <si>
    <t>Postřik živičný spojovací ze silniční emulze v množství 0,50 kg/m2</t>
  </si>
  <si>
    <t>1147197664</t>
  </si>
  <si>
    <t>24</t>
  </si>
  <si>
    <t>577134111</t>
  </si>
  <si>
    <t>Asfaltový beton vrstva obrusná ACO 11+ (ABS) tř. I tl 40 mm š do 3 m z nemodifikovaného asfaltu</t>
  </si>
  <si>
    <t>1697843971</t>
  </si>
  <si>
    <t>25</t>
  </si>
  <si>
    <t>596211112</t>
  </si>
  <si>
    <t>Kladení zámkové dlažby komunikací pro pěší tl 60 mm skupiny A pl do 300 m2</t>
  </si>
  <si>
    <t>-471481376</t>
  </si>
  <si>
    <t>26</t>
  </si>
  <si>
    <t>59245222</t>
  </si>
  <si>
    <t>dlažba zámková betonová tvaru I základní pro nevidomé 196x161mm tl 60mm barevná</t>
  </si>
  <si>
    <t>1633613891</t>
  </si>
  <si>
    <t>2*1,03 'Přepočtené koeficientem množství</t>
  </si>
  <si>
    <t>27</t>
  </si>
  <si>
    <t>59245015</t>
  </si>
  <si>
    <t>dlažba zámková betonová tvaru I 200x165mm tl 60mm přírodní</t>
  </si>
  <si>
    <t>1274358306</t>
  </si>
  <si>
    <t>137*1,02 'Přepočtené koeficientem množství</t>
  </si>
  <si>
    <t>Ostatní konstrukce a práce, bourání</t>
  </si>
  <si>
    <t>28</t>
  </si>
  <si>
    <t>916131213</t>
  </si>
  <si>
    <t>Osazení silničního obrubníku betonového stojatého s boční opěrou do lože z betonu prostého</t>
  </si>
  <si>
    <t>-489686794</t>
  </si>
  <si>
    <t>29</t>
  </si>
  <si>
    <t>59217030</t>
  </si>
  <si>
    <t>obrubník betonový silniční přechodový 1000x150x150-250mm</t>
  </si>
  <si>
    <t>-1673161346</t>
  </si>
  <si>
    <t>30</t>
  </si>
  <si>
    <t>59217031</t>
  </si>
  <si>
    <t>obrubník betonový silniční 1000x150x250mm</t>
  </si>
  <si>
    <t>-1738287606</t>
  </si>
  <si>
    <t>3*1,03 'Přepočtené koeficientem množství</t>
  </si>
  <si>
    <t>31</t>
  </si>
  <si>
    <t>916331112</t>
  </si>
  <si>
    <t>Osazení zahradního obrubníku betonového do lože z betonu s boční opěrou</t>
  </si>
  <si>
    <t>705557717</t>
  </si>
  <si>
    <t>32</t>
  </si>
  <si>
    <t>59217002</t>
  </si>
  <si>
    <t>obrubník zahradní betonový šedý 1000x50x200mm</t>
  </si>
  <si>
    <t>-1981750384</t>
  </si>
  <si>
    <t>139*1,02 'Přepočtené koeficientem množství</t>
  </si>
  <si>
    <t>33</t>
  </si>
  <si>
    <t>916991121</t>
  </si>
  <si>
    <t>Lože pod obrubníky, krajníky nebo obruby z dlažebních kostek z betonu prostého</t>
  </si>
  <si>
    <t>-1964615591</t>
  </si>
  <si>
    <t xml:space="preserve">Poznámka k položce:_x000d_
B.2 Situace pozemních komunikací, B.5 Vzorové příčné řezy  </t>
  </si>
  <si>
    <t>5*0,4*0,06</t>
  </si>
  <si>
    <t>139*0,3*0,06</t>
  </si>
  <si>
    <t>34</t>
  </si>
  <si>
    <t>919112233</t>
  </si>
  <si>
    <t>Řezání spár pro vytvoření komůrky š 20 mm hl 40 mm pro těsnící zálivku v živičném krytu</t>
  </si>
  <si>
    <t>1576398146</t>
  </si>
  <si>
    <t>35</t>
  </si>
  <si>
    <t>919122132</t>
  </si>
  <si>
    <t>Těsnění spár zálivkou za tepla pro komůrky š 20 mm hl 40 mm s těsnicím profilem</t>
  </si>
  <si>
    <t>208335159</t>
  </si>
  <si>
    <t>36</t>
  </si>
  <si>
    <t>919735111</t>
  </si>
  <si>
    <t>Řezání stávajícího živičného krytu hl do 50 mm</t>
  </si>
  <si>
    <t>-2044059234</t>
  </si>
  <si>
    <t>"tl. 40 mm"6</t>
  </si>
  <si>
    <t>997</t>
  </si>
  <si>
    <t xml:space="preserve">Přesun sutě   </t>
  </si>
  <si>
    <t>37</t>
  </si>
  <si>
    <t>997221551</t>
  </si>
  <si>
    <t>Vodorovná doprava suti ze sypkých materiálů do 1 km</t>
  </si>
  <si>
    <t>-1517633964</t>
  </si>
  <si>
    <t>"kamenivo"40,31</t>
  </si>
  <si>
    <t>38</t>
  </si>
  <si>
    <t>997221559</t>
  </si>
  <si>
    <t>Příplatek ZKD 1 km u vodorovné dopravy suti ze sypkých materiálů</t>
  </si>
  <si>
    <t>704510680</t>
  </si>
  <si>
    <t>40,13*16</t>
  </si>
  <si>
    <t>39</t>
  </si>
  <si>
    <t>997221561</t>
  </si>
  <si>
    <t>Vodorovná doprava suti z kusových materiálů do 1 km</t>
  </si>
  <si>
    <t>-621148277</t>
  </si>
  <si>
    <t>"dlažba"36,14</t>
  </si>
  <si>
    <t>40</t>
  </si>
  <si>
    <t>997221569</t>
  </si>
  <si>
    <t>Příplatek ZKD 1 km u vodorovné dopravy suti z kusových materiálů</t>
  </si>
  <si>
    <t>-147975758</t>
  </si>
  <si>
    <t>36,14*16</t>
  </si>
  <si>
    <t>41</t>
  </si>
  <si>
    <t>997221571</t>
  </si>
  <si>
    <t>Vodorovná doprava vybouraných hmot do 1 km</t>
  </si>
  <si>
    <t>1997897324</t>
  </si>
  <si>
    <t>"obrubníky"29,52</t>
  </si>
  <si>
    <t>42</t>
  </si>
  <si>
    <t>997221579</t>
  </si>
  <si>
    <t>Příplatek ZKD 1 km u vodorovné dopravy vybouraných hmot</t>
  </si>
  <si>
    <t>1430988996</t>
  </si>
  <si>
    <t>29,52*16</t>
  </si>
  <si>
    <t>43</t>
  </si>
  <si>
    <t>997221611</t>
  </si>
  <si>
    <t>Nakládání suti na dopravní prostředky pro vodorovnou dopravu</t>
  </si>
  <si>
    <t>-1492019808</t>
  </si>
  <si>
    <t>40,31+36,14</t>
  </si>
  <si>
    <t>44</t>
  </si>
  <si>
    <t>997221612</t>
  </si>
  <si>
    <t>Nakládání vybouraných hmot na dopravní prostředky pro vodorovnou dopravu</t>
  </si>
  <si>
    <t>-1211606131</t>
  </si>
  <si>
    <t>45</t>
  </si>
  <si>
    <t>997221861</t>
  </si>
  <si>
    <t>Poplatek za uložení stavebního odpadu na recyklační skládce (skládkovné) z prostého betonu pod kódem 17 01 01</t>
  </si>
  <si>
    <t>282349043</t>
  </si>
  <si>
    <t>46</t>
  </si>
  <si>
    <t>997221873</t>
  </si>
  <si>
    <t>Poplatek za uložení stavebního odpadu na recyklační skládce (skládkovné) zeminy a kamení zatříděného do Katalogu odpadů pod kódem 17 05 04</t>
  </si>
  <si>
    <t>-451196011</t>
  </si>
  <si>
    <t>47</t>
  </si>
  <si>
    <t>997221875</t>
  </si>
  <si>
    <t>Poplatek za uložení stavebního odpadu na recyklační skládce (skládkovné) asfaltového bez obsahu dehtu zatříděného do Katalogu odpadů pod kódem 17 03 02</t>
  </si>
  <si>
    <t>1771901463</t>
  </si>
  <si>
    <t>998</t>
  </si>
  <si>
    <t xml:space="preserve">Přesun hmot   </t>
  </si>
  <si>
    <t>48</t>
  </si>
  <si>
    <t>998223011</t>
  </si>
  <si>
    <t>Přesun hmot pro pozemní komunikace s krytem dlážděným</t>
  </si>
  <si>
    <t>1151062729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</si>
</sst>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24026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chodníku na sídlišti Lhotka v České Třebové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Česká Třebová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8. 4. 2024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Město Česká Třebová,  560 02 Česká Třebová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Vectura Pardubice s.r.o., 530 02 Pardubice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Martin Novák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001 - Všeobecné položky 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001 - Všeobecné položky '!P117</f>
        <v>0</v>
      </c>
      <c r="AV95" s="128">
        <f>'SO 001 - Všeobecné položky '!J33</f>
        <v>0</v>
      </c>
      <c r="AW95" s="128">
        <f>'SO 001 - Všeobecné položky '!J34</f>
        <v>0</v>
      </c>
      <c r="AX95" s="128">
        <f>'SO 001 - Všeobecné položky '!J35</f>
        <v>0</v>
      </c>
      <c r="AY95" s="128">
        <f>'SO 001 - Všeobecné položky '!J36</f>
        <v>0</v>
      </c>
      <c r="AZ95" s="128">
        <f>'SO 001 - Všeobecné položky '!F33</f>
        <v>0</v>
      </c>
      <c r="BA95" s="128">
        <f>'SO 001 - Všeobecné položky '!F34</f>
        <v>0</v>
      </c>
      <c r="BB95" s="128">
        <f>'SO 001 - Všeobecné položky '!F35</f>
        <v>0</v>
      </c>
      <c r="BC95" s="128">
        <f>'SO 001 - Všeobecné položky '!F36</f>
        <v>0</v>
      </c>
      <c r="BD95" s="130">
        <f>'SO 001 - Všeobecné položky 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101 - Komunikace a zpe...'!J30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32">
        <v>0</v>
      </c>
      <c r="AT96" s="133">
        <f>ROUND(SUM(AV96:AW96),2)</f>
        <v>0</v>
      </c>
      <c r="AU96" s="134">
        <f>'SO 101 - Komunikace a zpe...'!P123</f>
        <v>0</v>
      </c>
      <c r="AV96" s="133">
        <f>'SO 101 - Komunikace a zpe...'!J33</f>
        <v>0</v>
      </c>
      <c r="AW96" s="133">
        <f>'SO 101 - Komunikace a zpe...'!J34</f>
        <v>0</v>
      </c>
      <c r="AX96" s="133">
        <f>'SO 101 - Komunikace a zpe...'!J35</f>
        <v>0</v>
      </c>
      <c r="AY96" s="133">
        <f>'SO 101 - Komunikace a zpe...'!J36</f>
        <v>0</v>
      </c>
      <c r="AZ96" s="133">
        <f>'SO 101 - Komunikace a zpe...'!F33</f>
        <v>0</v>
      </c>
      <c r="BA96" s="133">
        <f>'SO 101 - Komunikace a zpe...'!F34</f>
        <v>0</v>
      </c>
      <c r="BB96" s="133">
        <f>'SO 101 - Komunikace a zpe...'!F35</f>
        <v>0</v>
      </c>
      <c r="BC96" s="133">
        <f>'SO 101 - Komunikace a zpe...'!F36</f>
        <v>0</v>
      </c>
      <c r="BD96" s="135">
        <f>'SO 101 - Komunikace a zpe...'!F37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jyAy7KjNKSTtmFMWLtRg/KEYmvyJe4ji33ng1vgOXDwdTPhV+Rdd91tGzkdtQX8GmeMDYXxWvulnPlqKbUrf/A==" hashValue="xolQCkAVdr0QfXCJ1/DcA2jpgm7krEAG6jhdDVdIIxOj09ONWqrgskrOWNjz4QcyjD4Fomb6CCUtlfZERAs49w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01 - Všeobecné položky '!C2" display="/"/>
    <hyperlink ref="A96" location="'SO 101 - Komunikace a zp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Rekonstrukce chodníku na sídlišti Lhotka v České Třebové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ROUND((SUM(BE117:BE135)),  2)</f>
        <v>0</v>
      </c>
      <c r="G33" s="38"/>
      <c r="H33" s="38"/>
      <c r="I33" s="155">
        <v>0.20999999999999999</v>
      </c>
      <c r="J33" s="154">
        <f>ROUND(((SUM(BE117:BE135))*I33),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ROUND((SUM(BF117:BF135)),  2)</f>
        <v>0</v>
      </c>
      <c r="G34" s="38"/>
      <c r="H34" s="38"/>
      <c r="I34" s="155">
        <v>0.12</v>
      </c>
      <c r="J34" s="154">
        <f>ROUND(((SUM(BF117:BF135))*I34),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ROUND((SUM(BG117:BG135)),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ROUND((SUM(BH117:BH135)),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ROUND((SUM(BI117:BI135)),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Rekonstrukce chodníku na sídlišti Lhotka v České Třebové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001 - Všeobecné položky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Česká Třebová</v>
      </c>
      <c r="G89" s="40"/>
      <c r="H89" s="40"/>
      <c r="I89" s="32" t="s">
        <v>22</v>
      </c>
      <c r="J89" s="79" t="str">
        <f>IF(J12="","",J12)</f>
        <v>8. 4. 2024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 xml:space="preserve">Město Česká Třebová,  560 02 Česká Třebová </v>
      </c>
      <c r="G91" s="40"/>
      <c r="H91" s="40"/>
      <c r="I91" s="32" t="s">
        <v>30</v>
      </c>
      <c r="J91" s="36" t="str">
        <f>E21</f>
        <v>Vectura Pardubice s.r.o., 530 02 Pardubice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Martin Novák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99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Rekonstrukce chodníku na sídlišti Lhotka v České Třebové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 xml:space="preserve">SO 001 - Všeobecné položky 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Česká Třebová</v>
      </c>
      <c r="G111" s="40"/>
      <c r="H111" s="40"/>
      <c r="I111" s="32" t="s">
        <v>22</v>
      </c>
      <c r="J111" s="79" t="str">
        <f>IF(J12="","",J12)</f>
        <v>8. 4. 2024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40.05" customHeight="1">
      <c r="A113" s="38"/>
      <c r="B113" s="39"/>
      <c r="C113" s="32" t="s">
        <v>24</v>
      </c>
      <c r="D113" s="40"/>
      <c r="E113" s="40"/>
      <c r="F113" s="27" t="str">
        <f>E15</f>
        <v xml:space="preserve">Město Česká Třebová,  560 02 Česká Třebová </v>
      </c>
      <c r="G113" s="40"/>
      <c r="H113" s="40"/>
      <c r="I113" s="32" t="s">
        <v>30</v>
      </c>
      <c r="J113" s="36" t="str">
        <f>E21</f>
        <v>Vectura Pardubice s.r.o., 530 02 Pardubice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Ing. Martin Novák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100</v>
      </c>
      <c r="D116" s="188" t="s">
        <v>61</v>
      </c>
      <c r="E116" s="188" t="s">
        <v>57</v>
      </c>
      <c r="F116" s="188" t="s">
        <v>58</v>
      </c>
      <c r="G116" s="188" t="s">
        <v>101</v>
      </c>
      <c r="H116" s="188" t="s">
        <v>102</v>
      </c>
      <c r="I116" s="188" t="s">
        <v>103</v>
      </c>
      <c r="J116" s="188" t="s">
        <v>95</v>
      </c>
      <c r="K116" s="189" t="s">
        <v>104</v>
      </c>
      <c r="L116" s="190"/>
      <c r="M116" s="100" t="s">
        <v>1</v>
      </c>
      <c r="N116" s="101" t="s">
        <v>40</v>
      </c>
      <c r="O116" s="101" t="s">
        <v>105</v>
      </c>
      <c r="P116" s="101" t="s">
        <v>106</v>
      </c>
      <c r="Q116" s="101" t="s">
        <v>107</v>
      </c>
      <c r="R116" s="101" t="s">
        <v>108</v>
      </c>
      <c r="S116" s="101" t="s">
        <v>109</v>
      </c>
      <c r="T116" s="102" t="s">
        <v>110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111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97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112</v>
      </c>
      <c r="F118" s="199" t="s">
        <v>113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SUM(P119:P135)</f>
        <v>0</v>
      </c>
      <c r="Q118" s="204"/>
      <c r="R118" s="205">
        <f>SUM(R119:R135)</f>
        <v>0</v>
      </c>
      <c r="S118" s="204"/>
      <c r="T118" s="206">
        <f>SUM(T119:T135)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114</v>
      </c>
      <c r="AT118" s="208" t="s">
        <v>75</v>
      </c>
      <c r="AU118" s="208" t="s">
        <v>76</v>
      </c>
      <c r="AY118" s="207" t="s">
        <v>115</v>
      </c>
      <c r="BK118" s="209">
        <f>SUM(BK119:BK135)</f>
        <v>0</v>
      </c>
    </row>
    <row r="119" s="2" customFormat="1" ht="16.5" customHeight="1">
      <c r="A119" s="38"/>
      <c r="B119" s="39"/>
      <c r="C119" s="210" t="s">
        <v>84</v>
      </c>
      <c r="D119" s="210" t="s">
        <v>116</v>
      </c>
      <c r="E119" s="211" t="s">
        <v>117</v>
      </c>
      <c r="F119" s="212" t="s">
        <v>118</v>
      </c>
      <c r="G119" s="213" t="s">
        <v>119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120</v>
      </c>
      <c r="AT119" s="221" t="s">
        <v>116</v>
      </c>
      <c r="AU119" s="221" t="s">
        <v>84</v>
      </c>
      <c r="AY119" s="17" t="s">
        <v>115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120</v>
      </c>
      <c r="BM119" s="221" t="s">
        <v>121</v>
      </c>
    </row>
    <row r="120" s="12" customFormat="1">
      <c r="A120" s="12"/>
      <c r="B120" s="223"/>
      <c r="C120" s="224"/>
      <c r="D120" s="225" t="s">
        <v>122</v>
      </c>
      <c r="E120" s="226" t="s">
        <v>1</v>
      </c>
      <c r="F120" s="227" t="s">
        <v>123</v>
      </c>
      <c r="G120" s="224"/>
      <c r="H120" s="226" t="s">
        <v>1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33" t="s">
        <v>122</v>
      </c>
      <c r="AU120" s="233" t="s">
        <v>84</v>
      </c>
      <c r="AV120" s="12" t="s">
        <v>84</v>
      </c>
      <c r="AW120" s="12" t="s">
        <v>32</v>
      </c>
      <c r="AX120" s="12" t="s">
        <v>76</v>
      </c>
      <c r="AY120" s="233" t="s">
        <v>115</v>
      </c>
    </row>
    <row r="121" s="13" customFormat="1">
      <c r="A121" s="13"/>
      <c r="B121" s="234"/>
      <c r="C121" s="235"/>
      <c r="D121" s="225" t="s">
        <v>122</v>
      </c>
      <c r="E121" s="236" t="s">
        <v>1</v>
      </c>
      <c r="F121" s="237" t="s">
        <v>84</v>
      </c>
      <c r="G121" s="235"/>
      <c r="H121" s="238">
        <v>1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122</v>
      </c>
      <c r="AU121" s="244" t="s">
        <v>84</v>
      </c>
      <c r="AV121" s="13" t="s">
        <v>86</v>
      </c>
      <c r="AW121" s="13" t="s">
        <v>32</v>
      </c>
      <c r="AX121" s="13" t="s">
        <v>84</v>
      </c>
      <c r="AY121" s="244" t="s">
        <v>115</v>
      </c>
    </row>
    <row r="122" s="2" customFormat="1" ht="16.5" customHeight="1">
      <c r="A122" s="38"/>
      <c r="B122" s="39"/>
      <c r="C122" s="210" t="s">
        <v>86</v>
      </c>
      <c r="D122" s="210" t="s">
        <v>116</v>
      </c>
      <c r="E122" s="211" t="s">
        <v>124</v>
      </c>
      <c r="F122" s="212" t="s">
        <v>125</v>
      </c>
      <c r="G122" s="213" t="s">
        <v>119</v>
      </c>
      <c r="H122" s="214">
        <v>1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120</v>
      </c>
      <c r="AT122" s="221" t="s">
        <v>116</v>
      </c>
      <c r="AU122" s="221" t="s">
        <v>84</v>
      </c>
      <c r="AY122" s="17" t="s">
        <v>115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120</v>
      </c>
      <c r="BM122" s="221" t="s">
        <v>126</v>
      </c>
    </row>
    <row r="123" s="12" customFormat="1">
      <c r="A123" s="12"/>
      <c r="B123" s="223"/>
      <c r="C123" s="224"/>
      <c r="D123" s="225" t="s">
        <v>122</v>
      </c>
      <c r="E123" s="226" t="s">
        <v>1</v>
      </c>
      <c r="F123" s="227" t="s">
        <v>127</v>
      </c>
      <c r="G123" s="224"/>
      <c r="H123" s="226" t="s">
        <v>1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33" t="s">
        <v>122</v>
      </c>
      <c r="AU123" s="233" t="s">
        <v>84</v>
      </c>
      <c r="AV123" s="12" t="s">
        <v>84</v>
      </c>
      <c r="AW123" s="12" t="s">
        <v>32</v>
      </c>
      <c r="AX123" s="12" t="s">
        <v>76</v>
      </c>
      <c r="AY123" s="233" t="s">
        <v>115</v>
      </c>
    </row>
    <row r="124" s="13" customFormat="1">
      <c r="A124" s="13"/>
      <c r="B124" s="234"/>
      <c r="C124" s="235"/>
      <c r="D124" s="225" t="s">
        <v>122</v>
      </c>
      <c r="E124" s="236" t="s">
        <v>1</v>
      </c>
      <c r="F124" s="237" t="s">
        <v>84</v>
      </c>
      <c r="G124" s="235"/>
      <c r="H124" s="238">
        <v>1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122</v>
      </c>
      <c r="AU124" s="244" t="s">
        <v>84</v>
      </c>
      <c r="AV124" s="13" t="s">
        <v>86</v>
      </c>
      <c r="AW124" s="13" t="s">
        <v>32</v>
      </c>
      <c r="AX124" s="13" t="s">
        <v>84</v>
      </c>
      <c r="AY124" s="244" t="s">
        <v>115</v>
      </c>
    </row>
    <row r="125" s="2" customFormat="1" ht="24.15" customHeight="1">
      <c r="A125" s="38"/>
      <c r="B125" s="39"/>
      <c r="C125" s="210" t="s">
        <v>128</v>
      </c>
      <c r="D125" s="210" t="s">
        <v>116</v>
      </c>
      <c r="E125" s="211" t="s">
        <v>129</v>
      </c>
      <c r="F125" s="212" t="s">
        <v>130</v>
      </c>
      <c r="G125" s="213" t="s">
        <v>119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120</v>
      </c>
      <c r="AT125" s="221" t="s">
        <v>116</v>
      </c>
      <c r="AU125" s="221" t="s">
        <v>84</v>
      </c>
      <c r="AY125" s="17" t="s">
        <v>115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120</v>
      </c>
      <c r="BM125" s="221" t="s">
        <v>131</v>
      </c>
    </row>
    <row r="126" s="12" customFormat="1">
      <c r="A126" s="12"/>
      <c r="B126" s="223"/>
      <c r="C126" s="224"/>
      <c r="D126" s="225" t="s">
        <v>122</v>
      </c>
      <c r="E126" s="226" t="s">
        <v>1</v>
      </c>
      <c r="F126" s="227" t="s">
        <v>132</v>
      </c>
      <c r="G126" s="224"/>
      <c r="H126" s="226" t="s">
        <v>1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3" t="s">
        <v>122</v>
      </c>
      <c r="AU126" s="233" t="s">
        <v>84</v>
      </c>
      <c r="AV126" s="12" t="s">
        <v>84</v>
      </c>
      <c r="AW126" s="12" t="s">
        <v>32</v>
      </c>
      <c r="AX126" s="12" t="s">
        <v>76</v>
      </c>
      <c r="AY126" s="233" t="s">
        <v>115</v>
      </c>
    </row>
    <row r="127" s="12" customFormat="1">
      <c r="A127" s="12"/>
      <c r="B127" s="223"/>
      <c r="C127" s="224"/>
      <c r="D127" s="225" t="s">
        <v>122</v>
      </c>
      <c r="E127" s="226" t="s">
        <v>1</v>
      </c>
      <c r="F127" s="227" t="s">
        <v>133</v>
      </c>
      <c r="G127" s="224"/>
      <c r="H127" s="226" t="s">
        <v>1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3" t="s">
        <v>122</v>
      </c>
      <c r="AU127" s="233" t="s">
        <v>84</v>
      </c>
      <c r="AV127" s="12" t="s">
        <v>84</v>
      </c>
      <c r="AW127" s="12" t="s">
        <v>32</v>
      </c>
      <c r="AX127" s="12" t="s">
        <v>76</v>
      </c>
      <c r="AY127" s="233" t="s">
        <v>115</v>
      </c>
    </row>
    <row r="128" s="13" customFormat="1">
      <c r="A128" s="13"/>
      <c r="B128" s="234"/>
      <c r="C128" s="235"/>
      <c r="D128" s="225" t="s">
        <v>122</v>
      </c>
      <c r="E128" s="236" t="s">
        <v>1</v>
      </c>
      <c r="F128" s="237" t="s">
        <v>84</v>
      </c>
      <c r="G128" s="235"/>
      <c r="H128" s="238">
        <v>1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122</v>
      </c>
      <c r="AU128" s="244" t="s">
        <v>84</v>
      </c>
      <c r="AV128" s="13" t="s">
        <v>86</v>
      </c>
      <c r="AW128" s="13" t="s">
        <v>32</v>
      </c>
      <c r="AX128" s="13" t="s">
        <v>84</v>
      </c>
      <c r="AY128" s="244" t="s">
        <v>115</v>
      </c>
    </row>
    <row r="129" s="2" customFormat="1" ht="16.5" customHeight="1">
      <c r="A129" s="38"/>
      <c r="B129" s="39"/>
      <c r="C129" s="210" t="s">
        <v>134</v>
      </c>
      <c r="D129" s="210" t="s">
        <v>116</v>
      </c>
      <c r="E129" s="211" t="s">
        <v>135</v>
      </c>
      <c r="F129" s="212" t="s">
        <v>136</v>
      </c>
      <c r="G129" s="213" t="s">
        <v>119</v>
      </c>
      <c r="H129" s="214">
        <v>1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120</v>
      </c>
      <c r="AT129" s="221" t="s">
        <v>116</v>
      </c>
      <c r="AU129" s="221" t="s">
        <v>84</v>
      </c>
      <c r="AY129" s="17" t="s">
        <v>115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120</v>
      </c>
      <c r="BM129" s="221" t="s">
        <v>137</v>
      </c>
    </row>
    <row r="130" s="12" customFormat="1">
      <c r="A130" s="12"/>
      <c r="B130" s="223"/>
      <c r="C130" s="224"/>
      <c r="D130" s="225" t="s">
        <v>122</v>
      </c>
      <c r="E130" s="226" t="s">
        <v>1</v>
      </c>
      <c r="F130" s="227" t="s">
        <v>133</v>
      </c>
      <c r="G130" s="224"/>
      <c r="H130" s="226" t="s">
        <v>1</v>
      </c>
      <c r="I130" s="228"/>
      <c r="J130" s="224"/>
      <c r="K130" s="224"/>
      <c r="L130" s="229"/>
      <c r="M130" s="230"/>
      <c r="N130" s="231"/>
      <c r="O130" s="231"/>
      <c r="P130" s="231"/>
      <c r="Q130" s="231"/>
      <c r="R130" s="231"/>
      <c r="S130" s="231"/>
      <c r="T130" s="23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3" t="s">
        <v>122</v>
      </c>
      <c r="AU130" s="233" t="s">
        <v>84</v>
      </c>
      <c r="AV130" s="12" t="s">
        <v>84</v>
      </c>
      <c r="AW130" s="12" t="s">
        <v>32</v>
      </c>
      <c r="AX130" s="12" t="s">
        <v>76</v>
      </c>
      <c r="AY130" s="233" t="s">
        <v>115</v>
      </c>
    </row>
    <row r="131" s="13" customFormat="1">
      <c r="A131" s="13"/>
      <c r="B131" s="234"/>
      <c r="C131" s="235"/>
      <c r="D131" s="225" t="s">
        <v>122</v>
      </c>
      <c r="E131" s="236" t="s">
        <v>1</v>
      </c>
      <c r="F131" s="237" t="s">
        <v>84</v>
      </c>
      <c r="G131" s="235"/>
      <c r="H131" s="238">
        <v>1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122</v>
      </c>
      <c r="AU131" s="244" t="s">
        <v>84</v>
      </c>
      <c r="AV131" s="13" t="s">
        <v>86</v>
      </c>
      <c r="AW131" s="13" t="s">
        <v>32</v>
      </c>
      <c r="AX131" s="13" t="s">
        <v>84</v>
      </c>
      <c r="AY131" s="244" t="s">
        <v>115</v>
      </c>
    </row>
    <row r="132" s="2" customFormat="1" ht="24.15" customHeight="1">
      <c r="A132" s="38"/>
      <c r="B132" s="39"/>
      <c r="C132" s="210" t="s">
        <v>114</v>
      </c>
      <c r="D132" s="210" t="s">
        <v>116</v>
      </c>
      <c r="E132" s="211" t="s">
        <v>138</v>
      </c>
      <c r="F132" s="212" t="s">
        <v>139</v>
      </c>
      <c r="G132" s="213" t="s">
        <v>140</v>
      </c>
      <c r="H132" s="214">
        <v>1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41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120</v>
      </c>
      <c r="AT132" s="221" t="s">
        <v>116</v>
      </c>
      <c r="AU132" s="221" t="s">
        <v>84</v>
      </c>
      <c r="AY132" s="17" t="s">
        <v>115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84</v>
      </c>
      <c r="BK132" s="222">
        <f>ROUND(I132*H132,2)</f>
        <v>0</v>
      </c>
      <c r="BL132" s="17" t="s">
        <v>120</v>
      </c>
      <c r="BM132" s="221" t="s">
        <v>141</v>
      </c>
    </row>
    <row r="133" s="2" customFormat="1" ht="24.15" customHeight="1">
      <c r="A133" s="38"/>
      <c r="B133" s="39"/>
      <c r="C133" s="210" t="s">
        <v>142</v>
      </c>
      <c r="D133" s="210" t="s">
        <v>116</v>
      </c>
      <c r="E133" s="211" t="s">
        <v>143</v>
      </c>
      <c r="F133" s="212" t="s">
        <v>144</v>
      </c>
      <c r="G133" s="213" t="s">
        <v>140</v>
      </c>
      <c r="H133" s="214">
        <v>1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120</v>
      </c>
      <c r="AT133" s="221" t="s">
        <v>116</v>
      </c>
      <c r="AU133" s="221" t="s">
        <v>84</v>
      </c>
      <c r="AY133" s="17" t="s">
        <v>115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120</v>
      </c>
      <c r="BM133" s="221" t="s">
        <v>145</v>
      </c>
    </row>
    <row r="134" s="2" customFormat="1" ht="16.5" customHeight="1">
      <c r="A134" s="38"/>
      <c r="B134" s="39"/>
      <c r="C134" s="210" t="s">
        <v>146</v>
      </c>
      <c r="D134" s="210" t="s">
        <v>116</v>
      </c>
      <c r="E134" s="211" t="s">
        <v>147</v>
      </c>
      <c r="F134" s="212" t="s">
        <v>148</v>
      </c>
      <c r="G134" s="213" t="s">
        <v>149</v>
      </c>
      <c r="H134" s="214">
        <v>3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120</v>
      </c>
      <c r="AT134" s="221" t="s">
        <v>116</v>
      </c>
      <c r="AU134" s="221" t="s">
        <v>84</v>
      </c>
      <c r="AY134" s="17" t="s">
        <v>115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120</v>
      </c>
      <c r="BM134" s="221" t="s">
        <v>150</v>
      </c>
    </row>
    <row r="135" s="2" customFormat="1" ht="16.5" customHeight="1">
      <c r="A135" s="38"/>
      <c r="B135" s="39"/>
      <c r="C135" s="210" t="s">
        <v>151</v>
      </c>
      <c r="D135" s="210" t="s">
        <v>116</v>
      </c>
      <c r="E135" s="211" t="s">
        <v>152</v>
      </c>
      <c r="F135" s="212" t="s">
        <v>153</v>
      </c>
      <c r="G135" s="213" t="s">
        <v>119</v>
      </c>
      <c r="H135" s="214">
        <v>1</v>
      </c>
      <c r="I135" s="215"/>
      <c r="J135" s="216">
        <f>ROUND(I135*H135,2)</f>
        <v>0</v>
      </c>
      <c r="K135" s="212" t="s">
        <v>1</v>
      </c>
      <c r="L135" s="44"/>
      <c r="M135" s="245" t="s">
        <v>1</v>
      </c>
      <c r="N135" s="246" t="s">
        <v>41</v>
      </c>
      <c r="O135" s="247"/>
      <c r="P135" s="248">
        <f>O135*H135</f>
        <v>0</v>
      </c>
      <c r="Q135" s="248">
        <v>0</v>
      </c>
      <c r="R135" s="248">
        <f>Q135*H135</f>
        <v>0</v>
      </c>
      <c r="S135" s="248">
        <v>0</v>
      </c>
      <c r="T135" s="24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120</v>
      </c>
      <c r="AT135" s="221" t="s">
        <v>116</v>
      </c>
      <c r="AU135" s="221" t="s">
        <v>84</v>
      </c>
      <c r="AY135" s="17" t="s">
        <v>115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84</v>
      </c>
      <c r="BK135" s="222">
        <f>ROUND(I135*H135,2)</f>
        <v>0</v>
      </c>
      <c r="BL135" s="17" t="s">
        <v>120</v>
      </c>
      <c r="BM135" s="221" t="s">
        <v>154</v>
      </c>
    </row>
    <row r="136" s="2" customFormat="1" ht="6.96" customHeight="1">
      <c r="A136" s="38"/>
      <c r="B136" s="66"/>
      <c r="C136" s="67"/>
      <c r="D136" s="67"/>
      <c r="E136" s="67"/>
      <c r="F136" s="67"/>
      <c r="G136" s="67"/>
      <c r="H136" s="67"/>
      <c r="I136" s="67"/>
      <c r="J136" s="67"/>
      <c r="K136" s="67"/>
      <c r="L136" s="44"/>
      <c r="M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</sheetData>
  <sheetProtection sheet="1" autoFilter="0" formatColumns="0" formatRows="0" objects="1" scenarios="1" spinCount="100000" saltValue="kj3EfGQHrRvIjCfZ5k6sJhBazbNh5qWBzAxS/9N6ptQ1zxR1Xsk8EEEwpKCF9hoJJhvL3JXL3+0Tx8QQalJwPw==" hashValue="uIpcdsPiXHgkP+PYnUICuA8Ht47pBAIXVP/ocQMQ40HKhH5hr5ErpwXyQdgAkzv6VytIWTE8B4sInqtVz6asXw==" algorithmName="SHA-512" password="CC35"/>
  <autoFilter ref="C116:K13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Rekonstrukce chodníku na sídlišti Lhotka v České Třebové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ROUND((SUM(BE123:BE245)),  2)</f>
        <v>0</v>
      </c>
      <c r="G33" s="38"/>
      <c r="H33" s="38"/>
      <c r="I33" s="155">
        <v>0.20999999999999999</v>
      </c>
      <c r="J33" s="154">
        <f>ROUND(((SUM(BE123:BE245))*I33),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ROUND((SUM(BF123:BF245)),  2)</f>
        <v>0</v>
      </c>
      <c r="G34" s="38"/>
      <c r="H34" s="38"/>
      <c r="I34" s="155">
        <v>0.12</v>
      </c>
      <c r="J34" s="154">
        <f>ROUND(((SUM(BF123:BF245))*I34),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ROUND((SUM(BG123:BG245)),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ROUND((SUM(BH123:BH245)),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ROUND((SUM(BI123:BI245)),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Rekonstrukce chodníku na sídlišti Lhotka v České Třebové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101 - Komunikace a zpevněné plochy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Česká Třebová</v>
      </c>
      <c r="G89" s="40"/>
      <c r="H89" s="40"/>
      <c r="I89" s="32" t="s">
        <v>22</v>
      </c>
      <c r="J89" s="79" t="str">
        <f>IF(J12="","",J12)</f>
        <v>8. 4. 2024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 xml:space="preserve">Město Česká Třebová,  560 02 Česká Třebová </v>
      </c>
      <c r="G91" s="40"/>
      <c r="H91" s="40"/>
      <c r="I91" s="32" t="s">
        <v>30</v>
      </c>
      <c r="J91" s="36" t="str">
        <f>E21</f>
        <v>Vectura Pardubice s.r.o., 530 02 Pardubice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Martin Novák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156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50"/>
      <c r="C98" s="251"/>
      <c r="D98" s="252" t="s">
        <v>157</v>
      </c>
      <c r="E98" s="253"/>
      <c r="F98" s="253"/>
      <c r="G98" s="253"/>
      <c r="H98" s="253"/>
      <c r="I98" s="253"/>
      <c r="J98" s="254">
        <f>J125</f>
        <v>0</v>
      </c>
      <c r="K98" s="251"/>
      <c r="L98" s="255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50"/>
      <c r="C99" s="251"/>
      <c r="D99" s="252" t="s">
        <v>158</v>
      </c>
      <c r="E99" s="253"/>
      <c r="F99" s="253"/>
      <c r="G99" s="253"/>
      <c r="H99" s="253"/>
      <c r="I99" s="253"/>
      <c r="J99" s="254">
        <f>J176</f>
        <v>0</v>
      </c>
      <c r="K99" s="251"/>
      <c r="L99" s="255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9.92" customHeight="1">
      <c r="A100" s="14"/>
      <c r="B100" s="250"/>
      <c r="C100" s="251"/>
      <c r="D100" s="252" t="s">
        <v>159</v>
      </c>
      <c r="E100" s="253"/>
      <c r="F100" s="253"/>
      <c r="G100" s="253"/>
      <c r="H100" s="253"/>
      <c r="I100" s="253"/>
      <c r="J100" s="254">
        <f>J180</f>
        <v>0</v>
      </c>
      <c r="K100" s="251"/>
      <c r="L100" s="25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50"/>
      <c r="C101" s="251"/>
      <c r="D101" s="252" t="s">
        <v>160</v>
      </c>
      <c r="E101" s="253"/>
      <c r="F101" s="253"/>
      <c r="G101" s="253"/>
      <c r="H101" s="253"/>
      <c r="I101" s="253"/>
      <c r="J101" s="254">
        <f>J199</f>
        <v>0</v>
      </c>
      <c r="K101" s="251"/>
      <c r="L101" s="255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50"/>
      <c r="C102" s="251"/>
      <c r="D102" s="252" t="s">
        <v>161</v>
      </c>
      <c r="E102" s="253"/>
      <c r="F102" s="253"/>
      <c r="G102" s="253"/>
      <c r="H102" s="253"/>
      <c r="I102" s="253"/>
      <c r="J102" s="254">
        <f>J221</f>
        <v>0</v>
      </c>
      <c r="K102" s="251"/>
      <c r="L102" s="255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50"/>
      <c r="C103" s="251"/>
      <c r="D103" s="252" t="s">
        <v>162</v>
      </c>
      <c r="E103" s="253"/>
      <c r="F103" s="253"/>
      <c r="G103" s="253"/>
      <c r="H103" s="253"/>
      <c r="I103" s="253"/>
      <c r="J103" s="254">
        <f>J244</f>
        <v>0</v>
      </c>
      <c r="K103" s="251"/>
      <c r="L103" s="255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99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Rekonstrukce chodníku na sídlišti Lhotka v České Třebové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 xml:space="preserve">SO 101 - Komunikace a zpevněné plochy 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Česká Třebová</v>
      </c>
      <c r="G117" s="40"/>
      <c r="H117" s="40"/>
      <c r="I117" s="32" t="s">
        <v>22</v>
      </c>
      <c r="J117" s="79" t="str">
        <f>IF(J12="","",J12)</f>
        <v>8. 4. 2024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40.05" customHeight="1">
      <c r="A119" s="38"/>
      <c r="B119" s="39"/>
      <c r="C119" s="32" t="s">
        <v>24</v>
      </c>
      <c r="D119" s="40"/>
      <c r="E119" s="40"/>
      <c r="F119" s="27" t="str">
        <f>E15</f>
        <v xml:space="preserve">Město Česká Třebová,  560 02 Česká Třebová </v>
      </c>
      <c r="G119" s="40"/>
      <c r="H119" s="40"/>
      <c r="I119" s="32" t="s">
        <v>30</v>
      </c>
      <c r="J119" s="36" t="str">
        <f>E21</f>
        <v>Vectura Pardubice s.r.o., 530 02 Pardubice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33</v>
      </c>
      <c r="J120" s="36" t="str">
        <f>E24</f>
        <v>Ing. Martin Novák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0" customFormat="1" ht="29.28" customHeight="1">
      <c r="A122" s="185"/>
      <c r="B122" s="186"/>
      <c r="C122" s="187" t="s">
        <v>100</v>
      </c>
      <c r="D122" s="188" t="s">
        <v>61</v>
      </c>
      <c r="E122" s="188" t="s">
        <v>57</v>
      </c>
      <c r="F122" s="188" t="s">
        <v>58</v>
      </c>
      <c r="G122" s="188" t="s">
        <v>101</v>
      </c>
      <c r="H122" s="188" t="s">
        <v>102</v>
      </c>
      <c r="I122" s="188" t="s">
        <v>103</v>
      </c>
      <c r="J122" s="188" t="s">
        <v>95</v>
      </c>
      <c r="K122" s="189" t="s">
        <v>104</v>
      </c>
      <c r="L122" s="190"/>
      <c r="M122" s="100" t="s">
        <v>1</v>
      </c>
      <c r="N122" s="101" t="s">
        <v>40</v>
      </c>
      <c r="O122" s="101" t="s">
        <v>105</v>
      </c>
      <c r="P122" s="101" t="s">
        <v>106</v>
      </c>
      <c r="Q122" s="101" t="s">
        <v>107</v>
      </c>
      <c r="R122" s="101" t="s">
        <v>108</v>
      </c>
      <c r="S122" s="101" t="s">
        <v>109</v>
      </c>
      <c r="T122" s="102" t="s">
        <v>110</v>
      </c>
      <c r="U122" s="185"/>
      <c r="V122" s="185"/>
      <c r="W122" s="185"/>
      <c r="X122" s="185"/>
      <c r="Y122" s="185"/>
      <c r="Z122" s="185"/>
      <c r="AA122" s="185"/>
      <c r="AB122" s="185"/>
      <c r="AC122" s="185"/>
      <c r="AD122" s="185"/>
      <c r="AE122" s="185"/>
    </row>
    <row r="123" s="2" customFormat="1" ht="22.8" customHeight="1">
      <c r="A123" s="38"/>
      <c r="B123" s="39"/>
      <c r="C123" s="107" t="s">
        <v>111</v>
      </c>
      <c r="D123" s="40"/>
      <c r="E123" s="40"/>
      <c r="F123" s="40"/>
      <c r="G123" s="40"/>
      <c r="H123" s="40"/>
      <c r="I123" s="40"/>
      <c r="J123" s="191">
        <f>BK123</f>
        <v>0</v>
      </c>
      <c r="K123" s="40"/>
      <c r="L123" s="44"/>
      <c r="M123" s="103"/>
      <c r="N123" s="192"/>
      <c r="O123" s="104"/>
      <c r="P123" s="193">
        <f>P124</f>
        <v>0</v>
      </c>
      <c r="Q123" s="104"/>
      <c r="R123" s="193">
        <f>R124</f>
        <v>99.908213479999986</v>
      </c>
      <c r="S123" s="104"/>
      <c r="T123" s="194">
        <f>T124</f>
        <v>106.19999999999999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97</v>
      </c>
      <c r="BK123" s="195">
        <f>BK124</f>
        <v>0</v>
      </c>
    </row>
    <row r="124" s="11" customFormat="1" ht="25.92" customHeight="1">
      <c r="A124" s="11"/>
      <c r="B124" s="196"/>
      <c r="C124" s="197"/>
      <c r="D124" s="198" t="s">
        <v>75</v>
      </c>
      <c r="E124" s="199" t="s">
        <v>163</v>
      </c>
      <c r="F124" s="199" t="s">
        <v>164</v>
      </c>
      <c r="G124" s="197"/>
      <c r="H124" s="197"/>
      <c r="I124" s="200"/>
      <c r="J124" s="201">
        <f>BK124</f>
        <v>0</v>
      </c>
      <c r="K124" s="197"/>
      <c r="L124" s="202"/>
      <c r="M124" s="203"/>
      <c r="N124" s="204"/>
      <c r="O124" s="204"/>
      <c r="P124" s="205">
        <f>P125+P176+P180+P199+P221+P244</f>
        <v>0</v>
      </c>
      <c r="Q124" s="204"/>
      <c r="R124" s="205">
        <f>R125+R176+R180+R199+R221+R244</f>
        <v>99.908213479999986</v>
      </c>
      <c r="S124" s="204"/>
      <c r="T124" s="206">
        <f>T125+T176+T180+T199+T221+T244</f>
        <v>106.19999999999999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7" t="s">
        <v>84</v>
      </c>
      <c r="AT124" s="208" t="s">
        <v>75</v>
      </c>
      <c r="AU124" s="208" t="s">
        <v>76</v>
      </c>
      <c r="AY124" s="207" t="s">
        <v>115</v>
      </c>
      <c r="BK124" s="209">
        <f>BK125+BK176+BK180+BK199+BK221+BK244</f>
        <v>0</v>
      </c>
    </row>
    <row r="125" s="11" customFormat="1" ht="22.8" customHeight="1">
      <c r="A125" s="11"/>
      <c r="B125" s="196"/>
      <c r="C125" s="197"/>
      <c r="D125" s="198" t="s">
        <v>75</v>
      </c>
      <c r="E125" s="256" t="s">
        <v>84</v>
      </c>
      <c r="F125" s="256" t="s">
        <v>165</v>
      </c>
      <c r="G125" s="197"/>
      <c r="H125" s="197"/>
      <c r="I125" s="200"/>
      <c r="J125" s="257">
        <f>BK125</f>
        <v>0</v>
      </c>
      <c r="K125" s="197"/>
      <c r="L125" s="202"/>
      <c r="M125" s="203"/>
      <c r="N125" s="204"/>
      <c r="O125" s="204"/>
      <c r="P125" s="205">
        <f>SUM(P126:P175)</f>
        <v>0</v>
      </c>
      <c r="Q125" s="204"/>
      <c r="R125" s="205">
        <f>SUM(R126:R175)</f>
        <v>18.769939999999998</v>
      </c>
      <c r="S125" s="204"/>
      <c r="T125" s="206">
        <f>SUM(T126:T175)</f>
        <v>106.19999999999999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7" t="s">
        <v>84</v>
      </c>
      <c r="AT125" s="208" t="s">
        <v>75</v>
      </c>
      <c r="AU125" s="208" t="s">
        <v>84</v>
      </c>
      <c r="AY125" s="207" t="s">
        <v>115</v>
      </c>
      <c r="BK125" s="209">
        <f>SUM(BK126:BK175)</f>
        <v>0</v>
      </c>
    </row>
    <row r="126" s="2" customFormat="1" ht="24.15" customHeight="1">
      <c r="A126" s="38"/>
      <c r="B126" s="39"/>
      <c r="C126" s="210" t="s">
        <v>84</v>
      </c>
      <c r="D126" s="210" t="s">
        <v>116</v>
      </c>
      <c r="E126" s="211" t="s">
        <v>166</v>
      </c>
      <c r="F126" s="212" t="s">
        <v>167</v>
      </c>
      <c r="G126" s="213" t="s">
        <v>168</v>
      </c>
      <c r="H126" s="214">
        <v>139</v>
      </c>
      <c r="I126" s="215"/>
      <c r="J126" s="216">
        <f>ROUND(I126*H126,2)</f>
        <v>0</v>
      </c>
      <c r="K126" s="212" t="s">
        <v>169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0.26000000000000001</v>
      </c>
      <c r="T126" s="220">
        <f>S126*H126</f>
        <v>36.140000000000001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134</v>
      </c>
      <c r="AT126" s="221" t="s">
        <v>116</v>
      </c>
      <c r="AU126" s="221" t="s">
        <v>86</v>
      </c>
      <c r="AY126" s="17" t="s">
        <v>115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134</v>
      </c>
      <c r="BM126" s="221" t="s">
        <v>170</v>
      </c>
    </row>
    <row r="127" s="2" customFormat="1">
      <c r="A127" s="38"/>
      <c r="B127" s="39"/>
      <c r="C127" s="40"/>
      <c r="D127" s="225" t="s">
        <v>171</v>
      </c>
      <c r="E127" s="40"/>
      <c r="F127" s="258" t="s">
        <v>172</v>
      </c>
      <c r="G127" s="40"/>
      <c r="H127" s="40"/>
      <c r="I127" s="259"/>
      <c r="J127" s="40"/>
      <c r="K127" s="40"/>
      <c r="L127" s="44"/>
      <c r="M127" s="260"/>
      <c r="N127" s="261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171</v>
      </c>
      <c r="AU127" s="17" t="s">
        <v>86</v>
      </c>
    </row>
    <row r="128" s="2" customFormat="1" ht="33" customHeight="1">
      <c r="A128" s="38"/>
      <c r="B128" s="39"/>
      <c r="C128" s="210" t="s">
        <v>86</v>
      </c>
      <c r="D128" s="210" t="s">
        <v>116</v>
      </c>
      <c r="E128" s="211" t="s">
        <v>173</v>
      </c>
      <c r="F128" s="212" t="s">
        <v>174</v>
      </c>
      <c r="G128" s="213" t="s">
        <v>168</v>
      </c>
      <c r="H128" s="214">
        <v>139</v>
      </c>
      <c r="I128" s="215"/>
      <c r="J128" s="216">
        <f>ROUND(I128*H128,2)</f>
        <v>0</v>
      </c>
      <c r="K128" s="212" t="s">
        <v>169</v>
      </c>
      <c r="L128" s="44"/>
      <c r="M128" s="217" t="s">
        <v>1</v>
      </c>
      <c r="N128" s="218" t="s">
        <v>41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0.28999999999999998</v>
      </c>
      <c r="T128" s="220">
        <f>S128*H128</f>
        <v>40.309999999999995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134</v>
      </c>
      <c r="AT128" s="221" t="s">
        <v>116</v>
      </c>
      <c r="AU128" s="221" t="s">
        <v>86</v>
      </c>
      <c r="AY128" s="17" t="s">
        <v>115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134</v>
      </c>
      <c r="BM128" s="221" t="s">
        <v>175</v>
      </c>
    </row>
    <row r="129" s="2" customFormat="1">
      <c r="A129" s="38"/>
      <c r="B129" s="39"/>
      <c r="C129" s="40"/>
      <c r="D129" s="225" t="s">
        <v>171</v>
      </c>
      <c r="E129" s="40"/>
      <c r="F129" s="258" t="s">
        <v>172</v>
      </c>
      <c r="G129" s="40"/>
      <c r="H129" s="40"/>
      <c r="I129" s="259"/>
      <c r="J129" s="40"/>
      <c r="K129" s="40"/>
      <c r="L129" s="44"/>
      <c r="M129" s="260"/>
      <c r="N129" s="261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171</v>
      </c>
      <c r="AU129" s="17" t="s">
        <v>86</v>
      </c>
    </row>
    <row r="130" s="13" customFormat="1">
      <c r="A130" s="13"/>
      <c r="B130" s="234"/>
      <c r="C130" s="235"/>
      <c r="D130" s="225" t="s">
        <v>122</v>
      </c>
      <c r="E130" s="236" t="s">
        <v>1</v>
      </c>
      <c r="F130" s="237" t="s">
        <v>176</v>
      </c>
      <c r="G130" s="235"/>
      <c r="H130" s="238">
        <v>139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122</v>
      </c>
      <c r="AU130" s="244" t="s">
        <v>86</v>
      </c>
      <c r="AV130" s="13" t="s">
        <v>86</v>
      </c>
      <c r="AW130" s="13" t="s">
        <v>32</v>
      </c>
      <c r="AX130" s="13" t="s">
        <v>84</v>
      </c>
      <c r="AY130" s="244" t="s">
        <v>115</v>
      </c>
    </row>
    <row r="131" s="2" customFormat="1" ht="24.15" customHeight="1">
      <c r="A131" s="38"/>
      <c r="B131" s="39"/>
      <c r="C131" s="210" t="s">
        <v>128</v>
      </c>
      <c r="D131" s="210" t="s">
        <v>116</v>
      </c>
      <c r="E131" s="211" t="s">
        <v>177</v>
      </c>
      <c r="F131" s="212" t="s">
        <v>178</v>
      </c>
      <c r="G131" s="213" t="s">
        <v>168</v>
      </c>
      <c r="H131" s="214">
        <v>2.5</v>
      </c>
      <c r="I131" s="215"/>
      <c r="J131" s="216">
        <f>ROUND(I131*H131,2)</f>
        <v>0</v>
      </c>
      <c r="K131" s="212" t="s">
        <v>169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3.0000000000000001E-05</v>
      </c>
      <c r="R131" s="219">
        <f>Q131*H131</f>
        <v>7.5000000000000007E-05</v>
      </c>
      <c r="S131" s="219">
        <v>0.091999999999999998</v>
      </c>
      <c r="T131" s="220">
        <f>S131*H131</f>
        <v>0.22999999999999998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134</v>
      </c>
      <c r="AT131" s="221" t="s">
        <v>116</v>
      </c>
      <c r="AU131" s="221" t="s">
        <v>86</v>
      </c>
      <c r="AY131" s="17" t="s">
        <v>115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134</v>
      </c>
      <c r="BM131" s="221" t="s">
        <v>179</v>
      </c>
    </row>
    <row r="132" s="2" customFormat="1">
      <c r="A132" s="38"/>
      <c r="B132" s="39"/>
      <c r="C132" s="40"/>
      <c r="D132" s="225" t="s">
        <v>171</v>
      </c>
      <c r="E132" s="40"/>
      <c r="F132" s="258" t="s">
        <v>172</v>
      </c>
      <c r="G132" s="40"/>
      <c r="H132" s="40"/>
      <c r="I132" s="259"/>
      <c r="J132" s="40"/>
      <c r="K132" s="40"/>
      <c r="L132" s="44"/>
      <c r="M132" s="260"/>
      <c r="N132" s="26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171</v>
      </c>
      <c r="AU132" s="17" t="s">
        <v>86</v>
      </c>
    </row>
    <row r="133" s="13" customFormat="1">
      <c r="A133" s="13"/>
      <c r="B133" s="234"/>
      <c r="C133" s="235"/>
      <c r="D133" s="225" t="s">
        <v>122</v>
      </c>
      <c r="E133" s="236" t="s">
        <v>1</v>
      </c>
      <c r="F133" s="237" t="s">
        <v>180</v>
      </c>
      <c r="G133" s="235"/>
      <c r="H133" s="238">
        <v>2.5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122</v>
      </c>
      <c r="AU133" s="244" t="s">
        <v>86</v>
      </c>
      <c r="AV133" s="13" t="s">
        <v>86</v>
      </c>
      <c r="AW133" s="13" t="s">
        <v>32</v>
      </c>
      <c r="AX133" s="13" t="s">
        <v>84</v>
      </c>
      <c r="AY133" s="244" t="s">
        <v>115</v>
      </c>
    </row>
    <row r="134" s="2" customFormat="1" ht="16.5" customHeight="1">
      <c r="A134" s="38"/>
      <c r="B134" s="39"/>
      <c r="C134" s="210" t="s">
        <v>134</v>
      </c>
      <c r="D134" s="210" t="s">
        <v>116</v>
      </c>
      <c r="E134" s="211" t="s">
        <v>181</v>
      </c>
      <c r="F134" s="212" t="s">
        <v>182</v>
      </c>
      <c r="G134" s="213" t="s">
        <v>183</v>
      </c>
      <c r="H134" s="214">
        <v>144</v>
      </c>
      <c r="I134" s="215"/>
      <c r="J134" s="216">
        <f>ROUND(I134*H134,2)</f>
        <v>0</v>
      </c>
      <c r="K134" s="212" t="s">
        <v>169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0.20499999999999999</v>
      </c>
      <c r="T134" s="220">
        <f>S134*H134</f>
        <v>29.52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134</v>
      </c>
      <c r="AT134" s="221" t="s">
        <v>116</v>
      </c>
      <c r="AU134" s="221" t="s">
        <v>86</v>
      </c>
      <c r="AY134" s="17" t="s">
        <v>115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134</v>
      </c>
      <c r="BM134" s="221" t="s">
        <v>184</v>
      </c>
    </row>
    <row r="135" s="2" customFormat="1">
      <c r="A135" s="38"/>
      <c r="B135" s="39"/>
      <c r="C135" s="40"/>
      <c r="D135" s="225" t="s">
        <v>171</v>
      </c>
      <c r="E135" s="40"/>
      <c r="F135" s="258" t="s">
        <v>172</v>
      </c>
      <c r="G135" s="40"/>
      <c r="H135" s="40"/>
      <c r="I135" s="259"/>
      <c r="J135" s="40"/>
      <c r="K135" s="40"/>
      <c r="L135" s="44"/>
      <c r="M135" s="260"/>
      <c r="N135" s="26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171</v>
      </c>
      <c r="AU135" s="17" t="s">
        <v>86</v>
      </c>
    </row>
    <row r="136" s="13" customFormat="1">
      <c r="A136" s="13"/>
      <c r="B136" s="234"/>
      <c r="C136" s="235"/>
      <c r="D136" s="225" t="s">
        <v>122</v>
      </c>
      <c r="E136" s="236" t="s">
        <v>1</v>
      </c>
      <c r="F136" s="237" t="s">
        <v>185</v>
      </c>
      <c r="G136" s="235"/>
      <c r="H136" s="238">
        <v>144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122</v>
      </c>
      <c r="AU136" s="244" t="s">
        <v>86</v>
      </c>
      <c r="AV136" s="13" t="s">
        <v>86</v>
      </c>
      <c r="AW136" s="13" t="s">
        <v>32</v>
      </c>
      <c r="AX136" s="13" t="s">
        <v>84</v>
      </c>
      <c r="AY136" s="244" t="s">
        <v>115</v>
      </c>
    </row>
    <row r="137" s="2" customFormat="1" ht="33" customHeight="1">
      <c r="A137" s="38"/>
      <c r="B137" s="39"/>
      <c r="C137" s="210" t="s">
        <v>114</v>
      </c>
      <c r="D137" s="210" t="s">
        <v>116</v>
      </c>
      <c r="E137" s="211" t="s">
        <v>186</v>
      </c>
      <c r="F137" s="212" t="s">
        <v>187</v>
      </c>
      <c r="G137" s="213" t="s">
        <v>188</v>
      </c>
      <c r="H137" s="214">
        <v>20.850000000000001</v>
      </c>
      <c r="I137" s="215"/>
      <c r="J137" s="216">
        <f>ROUND(I137*H137,2)</f>
        <v>0</v>
      </c>
      <c r="K137" s="212" t="s">
        <v>169</v>
      </c>
      <c r="L137" s="44"/>
      <c r="M137" s="217" t="s">
        <v>1</v>
      </c>
      <c r="N137" s="218" t="s">
        <v>41</v>
      </c>
      <c r="O137" s="91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134</v>
      </c>
      <c r="AT137" s="221" t="s">
        <v>116</v>
      </c>
      <c r="AU137" s="221" t="s">
        <v>86</v>
      </c>
      <c r="AY137" s="17" t="s">
        <v>115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84</v>
      </c>
      <c r="BK137" s="222">
        <f>ROUND(I137*H137,2)</f>
        <v>0</v>
      </c>
      <c r="BL137" s="17" t="s">
        <v>134</v>
      </c>
      <c r="BM137" s="221" t="s">
        <v>189</v>
      </c>
    </row>
    <row r="138" s="2" customFormat="1">
      <c r="A138" s="38"/>
      <c r="B138" s="39"/>
      <c r="C138" s="40"/>
      <c r="D138" s="225" t="s">
        <v>171</v>
      </c>
      <c r="E138" s="40"/>
      <c r="F138" s="258" t="s">
        <v>190</v>
      </c>
      <c r="G138" s="40"/>
      <c r="H138" s="40"/>
      <c r="I138" s="259"/>
      <c r="J138" s="40"/>
      <c r="K138" s="40"/>
      <c r="L138" s="44"/>
      <c r="M138" s="260"/>
      <c r="N138" s="26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171</v>
      </c>
      <c r="AU138" s="17" t="s">
        <v>86</v>
      </c>
    </row>
    <row r="139" s="13" customFormat="1">
      <c r="A139" s="13"/>
      <c r="B139" s="234"/>
      <c r="C139" s="235"/>
      <c r="D139" s="225" t="s">
        <v>122</v>
      </c>
      <c r="E139" s="236" t="s">
        <v>1</v>
      </c>
      <c r="F139" s="237" t="s">
        <v>191</v>
      </c>
      <c r="G139" s="235"/>
      <c r="H139" s="238">
        <v>20.850000000000001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122</v>
      </c>
      <c r="AU139" s="244" t="s">
        <v>86</v>
      </c>
      <c r="AV139" s="13" t="s">
        <v>86</v>
      </c>
      <c r="AW139" s="13" t="s">
        <v>32</v>
      </c>
      <c r="AX139" s="13" t="s">
        <v>84</v>
      </c>
      <c r="AY139" s="244" t="s">
        <v>115</v>
      </c>
    </row>
    <row r="140" s="2" customFormat="1" ht="33" customHeight="1">
      <c r="A140" s="38"/>
      <c r="B140" s="39"/>
      <c r="C140" s="210" t="s">
        <v>142</v>
      </c>
      <c r="D140" s="210" t="s">
        <v>116</v>
      </c>
      <c r="E140" s="211" t="s">
        <v>192</v>
      </c>
      <c r="F140" s="212" t="s">
        <v>193</v>
      </c>
      <c r="G140" s="213" t="s">
        <v>188</v>
      </c>
      <c r="H140" s="214">
        <v>10</v>
      </c>
      <c r="I140" s="215"/>
      <c r="J140" s="216">
        <f>ROUND(I140*H140,2)</f>
        <v>0</v>
      </c>
      <c r="K140" s="212" t="s">
        <v>169</v>
      </c>
      <c r="L140" s="44"/>
      <c r="M140" s="217" t="s">
        <v>1</v>
      </c>
      <c r="N140" s="218" t="s">
        <v>41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134</v>
      </c>
      <c r="AT140" s="221" t="s">
        <v>116</v>
      </c>
      <c r="AU140" s="221" t="s">
        <v>86</v>
      </c>
      <c r="AY140" s="17" t="s">
        <v>115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84</v>
      </c>
      <c r="BK140" s="222">
        <f>ROUND(I140*H140,2)</f>
        <v>0</v>
      </c>
      <c r="BL140" s="17" t="s">
        <v>134</v>
      </c>
      <c r="BM140" s="221" t="s">
        <v>194</v>
      </c>
    </row>
    <row r="141" s="2" customFormat="1">
      <c r="A141" s="38"/>
      <c r="B141" s="39"/>
      <c r="C141" s="40"/>
      <c r="D141" s="225" t="s">
        <v>171</v>
      </c>
      <c r="E141" s="40"/>
      <c r="F141" s="258" t="s">
        <v>172</v>
      </c>
      <c r="G141" s="40"/>
      <c r="H141" s="40"/>
      <c r="I141" s="259"/>
      <c r="J141" s="40"/>
      <c r="K141" s="40"/>
      <c r="L141" s="44"/>
      <c r="M141" s="260"/>
      <c r="N141" s="26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171</v>
      </c>
      <c r="AU141" s="17" t="s">
        <v>86</v>
      </c>
    </row>
    <row r="142" s="2" customFormat="1" ht="33" customHeight="1">
      <c r="A142" s="38"/>
      <c r="B142" s="39"/>
      <c r="C142" s="210" t="s">
        <v>146</v>
      </c>
      <c r="D142" s="210" t="s">
        <v>116</v>
      </c>
      <c r="E142" s="211" t="s">
        <v>195</v>
      </c>
      <c r="F142" s="212" t="s">
        <v>196</v>
      </c>
      <c r="G142" s="213" t="s">
        <v>188</v>
      </c>
      <c r="H142" s="214">
        <v>50.700000000000003</v>
      </c>
      <c r="I142" s="215"/>
      <c r="J142" s="216">
        <f>ROUND(I142*H142,2)</f>
        <v>0</v>
      </c>
      <c r="K142" s="212" t="s">
        <v>169</v>
      </c>
      <c r="L142" s="44"/>
      <c r="M142" s="217" t="s">
        <v>1</v>
      </c>
      <c r="N142" s="218" t="s">
        <v>41</v>
      </c>
      <c r="O142" s="91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134</v>
      </c>
      <c r="AT142" s="221" t="s">
        <v>116</v>
      </c>
      <c r="AU142" s="221" t="s">
        <v>86</v>
      </c>
      <c r="AY142" s="17" t="s">
        <v>115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84</v>
      </c>
      <c r="BK142" s="222">
        <f>ROUND(I142*H142,2)</f>
        <v>0</v>
      </c>
      <c r="BL142" s="17" t="s">
        <v>134</v>
      </c>
      <c r="BM142" s="221" t="s">
        <v>197</v>
      </c>
    </row>
    <row r="143" s="2" customFormat="1">
      <c r="A143" s="38"/>
      <c r="B143" s="39"/>
      <c r="C143" s="40"/>
      <c r="D143" s="225" t="s">
        <v>171</v>
      </c>
      <c r="E143" s="40"/>
      <c r="F143" s="258" t="s">
        <v>172</v>
      </c>
      <c r="G143" s="40"/>
      <c r="H143" s="40"/>
      <c r="I143" s="259"/>
      <c r="J143" s="40"/>
      <c r="K143" s="40"/>
      <c r="L143" s="44"/>
      <c r="M143" s="260"/>
      <c r="N143" s="261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171</v>
      </c>
      <c r="AU143" s="17" t="s">
        <v>86</v>
      </c>
    </row>
    <row r="144" s="13" customFormat="1">
      <c r="A144" s="13"/>
      <c r="B144" s="234"/>
      <c r="C144" s="235"/>
      <c r="D144" s="225" t="s">
        <v>122</v>
      </c>
      <c r="E144" s="236" t="s">
        <v>1</v>
      </c>
      <c r="F144" s="237" t="s">
        <v>198</v>
      </c>
      <c r="G144" s="235"/>
      <c r="H144" s="238">
        <v>50.700000000000003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122</v>
      </c>
      <c r="AU144" s="244" t="s">
        <v>86</v>
      </c>
      <c r="AV144" s="13" t="s">
        <v>86</v>
      </c>
      <c r="AW144" s="13" t="s">
        <v>32</v>
      </c>
      <c r="AX144" s="13" t="s">
        <v>84</v>
      </c>
      <c r="AY144" s="244" t="s">
        <v>115</v>
      </c>
    </row>
    <row r="145" s="2" customFormat="1" ht="37.8" customHeight="1">
      <c r="A145" s="38"/>
      <c r="B145" s="39"/>
      <c r="C145" s="210" t="s">
        <v>151</v>
      </c>
      <c r="D145" s="210" t="s">
        <v>116</v>
      </c>
      <c r="E145" s="211" t="s">
        <v>199</v>
      </c>
      <c r="F145" s="212" t="s">
        <v>200</v>
      </c>
      <c r="G145" s="213" t="s">
        <v>188</v>
      </c>
      <c r="H145" s="214">
        <v>20.850000000000001</v>
      </c>
      <c r="I145" s="215"/>
      <c r="J145" s="216">
        <f>ROUND(I145*H145,2)</f>
        <v>0</v>
      </c>
      <c r="K145" s="212" t="s">
        <v>169</v>
      </c>
      <c r="L145" s="44"/>
      <c r="M145" s="217" t="s">
        <v>1</v>
      </c>
      <c r="N145" s="218" t="s">
        <v>41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134</v>
      </c>
      <c r="AT145" s="221" t="s">
        <v>116</v>
      </c>
      <c r="AU145" s="221" t="s">
        <v>86</v>
      </c>
      <c r="AY145" s="17" t="s">
        <v>115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84</v>
      </c>
      <c r="BK145" s="222">
        <f>ROUND(I145*H145,2)</f>
        <v>0</v>
      </c>
      <c r="BL145" s="17" t="s">
        <v>134</v>
      </c>
      <c r="BM145" s="221" t="s">
        <v>201</v>
      </c>
    </row>
    <row r="146" s="2" customFormat="1">
      <c r="A146" s="38"/>
      <c r="B146" s="39"/>
      <c r="C146" s="40"/>
      <c r="D146" s="225" t="s">
        <v>171</v>
      </c>
      <c r="E146" s="40"/>
      <c r="F146" s="258" t="s">
        <v>172</v>
      </c>
      <c r="G146" s="40"/>
      <c r="H146" s="40"/>
      <c r="I146" s="259"/>
      <c r="J146" s="40"/>
      <c r="K146" s="40"/>
      <c r="L146" s="44"/>
      <c r="M146" s="260"/>
      <c r="N146" s="26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171</v>
      </c>
      <c r="AU146" s="17" t="s">
        <v>86</v>
      </c>
    </row>
    <row r="147" s="13" customFormat="1">
      <c r="A147" s="13"/>
      <c r="B147" s="234"/>
      <c r="C147" s="235"/>
      <c r="D147" s="225" t="s">
        <v>122</v>
      </c>
      <c r="E147" s="236" t="s">
        <v>1</v>
      </c>
      <c r="F147" s="237" t="s">
        <v>202</v>
      </c>
      <c r="G147" s="235"/>
      <c r="H147" s="238">
        <v>20.850000000000001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122</v>
      </c>
      <c r="AU147" s="244" t="s">
        <v>86</v>
      </c>
      <c r="AV147" s="13" t="s">
        <v>86</v>
      </c>
      <c r="AW147" s="13" t="s">
        <v>32</v>
      </c>
      <c r="AX147" s="13" t="s">
        <v>84</v>
      </c>
      <c r="AY147" s="244" t="s">
        <v>115</v>
      </c>
    </row>
    <row r="148" s="2" customFormat="1" ht="37.8" customHeight="1">
      <c r="A148" s="38"/>
      <c r="B148" s="39"/>
      <c r="C148" s="210" t="s">
        <v>203</v>
      </c>
      <c r="D148" s="210" t="s">
        <v>116</v>
      </c>
      <c r="E148" s="211" t="s">
        <v>204</v>
      </c>
      <c r="F148" s="212" t="s">
        <v>205</v>
      </c>
      <c r="G148" s="213" t="s">
        <v>188</v>
      </c>
      <c r="H148" s="214">
        <v>71.125</v>
      </c>
      <c r="I148" s="215"/>
      <c r="J148" s="216">
        <f>ROUND(I148*H148,2)</f>
        <v>0</v>
      </c>
      <c r="K148" s="212" t="s">
        <v>169</v>
      </c>
      <c r="L148" s="44"/>
      <c r="M148" s="217" t="s">
        <v>1</v>
      </c>
      <c r="N148" s="218" t="s">
        <v>41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134</v>
      </c>
      <c r="AT148" s="221" t="s">
        <v>116</v>
      </c>
      <c r="AU148" s="221" t="s">
        <v>86</v>
      </c>
      <c r="AY148" s="17" t="s">
        <v>115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84</v>
      </c>
      <c r="BK148" s="222">
        <f>ROUND(I148*H148,2)</f>
        <v>0</v>
      </c>
      <c r="BL148" s="17" t="s">
        <v>134</v>
      </c>
      <c r="BM148" s="221" t="s">
        <v>206</v>
      </c>
    </row>
    <row r="149" s="2" customFormat="1">
      <c r="A149" s="38"/>
      <c r="B149" s="39"/>
      <c r="C149" s="40"/>
      <c r="D149" s="225" t="s">
        <v>171</v>
      </c>
      <c r="E149" s="40"/>
      <c r="F149" s="258" t="s">
        <v>172</v>
      </c>
      <c r="G149" s="40"/>
      <c r="H149" s="40"/>
      <c r="I149" s="259"/>
      <c r="J149" s="40"/>
      <c r="K149" s="40"/>
      <c r="L149" s="44"/>
      <c r="M149" s="260"/>
      <c r="N149" s="26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171</v>
      </c>
      <c r="AU149" s="17" t="s">
        <v>86</v>
      </c>
    </row>
    <row r="150" s="13" customFormat="1">
      <c r="A150" s="13"/>
      <c r="B150" s="234"/>
      <c r="C150" s="235"/>
      <c r="D150" s="225" t="s">
        <v>122</v>
      </c>
      <c r="E150" s="236" t="s">
        <v>1</v>
      </c>
      <c r="F150" s="237" t="s">
        <v>207</v>
      </c>
      <c r="G150" s="235"/>
      <c r="H150" s="238">
        <v>81.549999999999997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122</v>
      </c>
      <c r="AU150" s="244" t="s">
        <v>86</v>
      </c>
      <c r="AV150" s="13" t="s">
        <v>86</v>
      </c>
      <c r="AW150" s="13" t="s">
        <v>32</v>
      </c>
      <c r="AX150" s="13" t="s">
        <v>76</v>
      </c>
      <c r="AY150" s="244" t="s">
        <v>115</v>
      </c>
    </row>
    <row r="151" s="13" customFormat="1">
      <c r="A151" s="13"/>
      <c r="B151" s="234"/>
      <c r="C151" s="235"/>
      <c r="D151" s="225" t="s">
        <v>122</v>
      </c>
      <c r="E151" s="236" t="s">
        <v>1</v>
      </c>
      <c r="F151" s="237" t="s">
        <v>208</v>
      </c>
      <c r="G151" s="235"/>
      <c r="H151" s="238">
        <v>-10.425000000000001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122</v>
      </c>
      <c r="AU151" s="244" t="s">
        <v>86</v>
      </c>
      <c r="AV151" s="13" t="s">
        <v>86</v>
      </c>
      <c r="AW151" s="13" t="s">
        <v>32</v>
      </c>
      <c r="AX151" s="13" t="s">
        <v>76</v>
      </c>
      <c r="AY151" s="244" t="s">
        <v>115</v>
      </c>
    </row>
    <row r="152" s="15" customFormat="1">
      <c r="A152" s="15"/>
      <c r="B152" s="262"/>
      <c r="C152" s="263"/>
      <c r="D152" s="225" t="s">
        <v>122</v>
      </c>
      <c r="E152" s="264" t="s">
        <v>1</v>
      </c>
      <c r="F152" s="265" t="s">
        <v>209</v>
      </c>
      <c r="G152" s="263"/>
      <c r="H152" s="266">
        <v>71.125</v>
      </c>
      <c r="I152" s="267"/>
      <c r="J152" s="263"/>
      <c r="K152" s="263"/>
      <c r="L152" s="268"/>
      <c r="M152" s="269"/>
      <c r="N152" s="270"/>
      <c r="O152" s="270"/>
      <c r="P152" s="270"/>
      <c r="Q152" s="270"/>
      <c r="R152" s="270"/>
      <c r="S152" s="270"/>
      <c r="T152" s="27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2" t="s">
        <v>122</v>
      </c>
      <c r="AU152" s="272" t="s">
        <v>86</v>
      </c>
      <c r="AV152" s="15" t="s">
        <v>134</v>
      </c>
      <c r="AW152" s="15" t="s">
        <v>32</v>
      </c>
      <c r="AX152" s="15" t="s">
        <v>84</v>
      </c>
      <c r="AY152" s="272" t="s">
        <v>115</v>
      </c>
    </row>
    <row r="153" s="2" customFormat="1" ht="37.8" customHeight="1">
      <c r="A153" s="38"/>
      <c r="B153" s="39"/>
      <c r="C153" s="210" t="s">
        <v>210</v>
      </c>
      <c r="D153" s="210" t="s">
        <v>116</v>
      </c>
      <c r="E153" s="211" t="s">
        <v>211</v>
      </c>
      <c r="F153" s="212" t="s">
        <v>212</v>
      </c>
      <c r="G153" s="213" t="s">
        <v>188</v>
      </c>
      <c r="H153" s="214">
        <v>426.75</v>
      </c>
      <c r="I153" s="215"/>
      <c r="J153" s="216">
        <f>ROUND(I153*H153,2)</f>
        <v>0</v>
      </c>
      <c r="K153" s="212" t="s">
        <v>169</v>
      </c>
      <c r="L153" s="44"/>
      <c r="M153" s="217" t="s">
        <v>1</v>
      </c>
      <c r="N153" s="218" t="s">
        <v>41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134</v>
      </c>
      <c r="AT153" s="221" t="s">
        <v>116</v>
      </c>
      <c r="AU153" s="221" t="s">
        <v>86</v>
      </c>
      <c r="AY153" s="17" t="s">
        <v>115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84</v>
      </c>
      <c r="BK153" s="222">
        <f>ROUND(I153*H153,2)</f>
        <v>0</v>
      </c>
      <c r="BL153" s="17" t="s">
        <v>134</v>
      </c>
      <c r="BM153" s="221" t="s">
        <v>213</v>
      </c>
    </row>
    <row r="154" s="2" customFormat="1">
      <c r="A154" s="38"/>
      <c r="B154" s="39"/>
      <c r="C154" s="40"/>
      <c r="D154" s="225" t="s">
        <v>171</v>
      </c>
      <c r="E154" s="40"/>
      <c r="F154" s="258" t="s">
        <v>172</v>
      </c>
      <c r="G154" s="40"/>
      <c r="H154" s="40"/>
      <c r="I154" s="259"/>
      <c r="J154" s="40"/>
      <c r="K154" s="40"/>
      <c r="L154" s="44"/>
      <c r="M154" s="260"/>
      <c r="N154" s="261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171</v>
      </c>
      <c r="AU154" s="17" t="s">
        <v>86</v>
      </c>
    </row>
    <row r="155" s="13" customFormat="1">
      <c r="A155" s="13"/>
      <c r="B155" s="234"/>
      <c r="C155" s="235"/>
      <c r="D155" s="225" t="s">
        <v>122</v>
      </c>
      <c r="E155" s="236" t="s">
        <v>1</v>
      </c>
      <c r="F155" s="237" t="s">
        <v>214</v>
      </c>
      <c r="G155" s="235"/>
      <c r="H155" s="238">
        <v>426.75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122</v>
      </c>
      <c r="AU155" s="244" t="s">
        <v>86</v>
      </c>
      <c r="AV155" s="13" t="s">
        <v>86</v>
      </c>
      <c r="AW155" s="13" t="s">
        <v>32</v>
      </c>
      <c r="AX155" s="13" t="s">
        <v>84</v>
      </c>
      <c r="AY155" s="244" t="s">
        <v>115</v>
      </c>
    </row>
    <row r="156" s="2" customFormat="1" ht="24.15" customHeight="1">
      <c r="A156" s="38"/>
      <c r="B156" s="39"/>
      <c r="C156" s="210" t="s">
        <v>215</v>
      </c>
      <c r="D156" s="210" t="s">
        <v>116</v>
      </c>
      <c r="E156" s="211" t="s">
        <v>216</v>
      </c>
      <c r="F156" s="212" t="s">
        <v>217</v>
      </c>
      <c r="G156" s="213" t="s">
        <v>188</v>
      </c>
      <c r="H156" s="214">
        <v>20.850000000000001</v>
      </c>
      <c r="I156" s="215"/>
      <c r="J156" s="216">
        <f>ROUND(I156*H156,2)</f>
        <v>0</v>
      </c>
      <c r="K156" s="212" t="s">
        <v>169</v>
      </c>
      <c r="L156" s="44"/>
      <c r="M156" s="217" t="s">
        <v>1</v>
      </c>
      <c r="N156" s="218" t="s">
        <v>41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134</v>
      </c>
      <c r="AT156" s="221" t="s">
        <v>116</v>
      </c>
      <c r="AU156" s="221" t="s">
        <v>86</v>
      </c>
      <c r="AY156" s="17" t="s">
        <v>115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84</v>
      </c>
      <c r="BK156" s="222">
        <f>ROUND(I156*H156,2)</f>
        <v>0</v>
      </c>
      <c r="BL156" s="17" t="s">
        <v>134</v>
      </c>
      <c r="BM156" s="221" t="s">
        <v>218</v>
      </c>
    </row>
    <row r="157" s="2" customFormat="1">
      <c r="A157" s="38"/>
      <c r="B157" s="39"/>
      <c r="C157" s="40"/>
      <c r="D157" s="225" t="s">
        <v>171</v>
      </c>
      <c r="E157" s="40"/>
      <c r="F157" s="258" t="s">
        <v>172</v>
      </c>
      <c r="G157" s="40"/>
      <c r="H157" s="40"/>
      <c r="I157" s="259"/>
      <c r="J157" s="40"/>
      <c r="K157" s="40"/>
      <c r="L157" s="44"/>
      <c r="M157" s="260"/>
      <c r="N157" s="261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171</v>
      </c>
      <c r="AU157" s="17" t="s">
        <v>86</v>
      </c>
    </row>
    <row r="158" s="13" customFormat="1">
      <c r="A158" s="13"/>
      <c r="B158" s="234"/>
      <c r="C158" s="235"/>
      <c r="D158" s="225" t="s">
        <v>122</v>
      </c>
      <c r="E158" s="236" t="s">
        <v>1</v>
      </c>
      <c r="F158" s="237" t="s">
        <v>202</v>
      </c>
      <c r="G158" s="235"/>
      <c r="H158" s="238">
        <v>20.850000000000001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122</v>
      </c>
      <c r="AU158" s="244" t="s">
        <v>86</v>
      </c>
      <c r="AV158" s="13" t="s">
        <v>86</v>
      </c>
      <c r="AW158" s="13" t="s">
        <v>32</v>
      </c>
      <c r="AX158" s="13" t="s">
        <v>84</v>
      </c>
      <c r="AY158" s="244" t="s">
        <v>115</v>
      </c>
    </row>
    <row r="159" s="2" customFormat="1" ht="33" customHeight="1">
      <c r="A159" s="38"/>
      <c r="B159" s="39"/>
      <c r="C159" s="210" t="s">
        <v>8</v>
      </c>
      <c r="D159" s="210" t="s">
        <v>116</v>
      </c>
      <c r="E159" s="211" t="s">
        <v>219</v>
      </c>
      <c r="F159" s="212" t="s">
        <v>220</v>
      </c>
      <c r="G159" s="213" t="s">
        <v>221</v>
      </c>
      <c r="H159" s="214">
        <v>128.02500000000001</v>
      </c>
      <c r="I159" s="215"/>
      <c r="J159" s="216">
        <f>ROUND(I159*H159,2)</f>
        <v>0</v>
      </c>
      <c r="K159" s="212" t="s">
        <v>169</v>
      </c>
      <c r="L159" s="44"/>
      <c r="M159" s="217" t="s">
        <v>1</v>
      </c>
      <c r="N159" s="218" t="s">
        <v>41</v>
      </c>
      <c r="O159" s="91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1" t="s">
        <v>134</v>
      </c>
      <c r="AT159" s="221" t="s">
        <v>116</v>
      </c>
      <c r="AU159" s="221" t="s">
        <v>86</v>
      </c>
      <c r="AY159" s="17" t="s">
        <v>115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7" t="s">
        <v>84</v>
      </c>
      <c r="BK159" s="222">
        <f>ROUND(I159*H159,2)</f>
        <v>0</v>
      </c>
      <c r="BL159" s="17" t="s">
        <v>134</v>
      </c>
      <c r="BM159" s="221" t="s">
        <v>222</v>
      </c>
    </row>
    <row r="160" s="13" customFormat="1">
      <c r="A160" s="13"/>
      <c r="B160" s="234"/>
      <c r="C160" s="235"/>
      <c r="D160" s="225" t="s">
        <v>122</v>
      </c>
      <c r="E160" s="236" t="s">
        <v>1</v>
      </c>
      <c r="F160" s="237" t="s">
        <v>223</v>
      </c>
      <c r="G160" s="235"/>
      <c r="H160" s="238">
        <v>128.02500000000001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122</v>
      </c>
      <c r="AU160" s="244" t="s">
        <v>86</v>
      </c>
      <c r="AV160" s="13" t="s">
        <v>86</v>
      </c>
      <c r="AW160" s="13" t="s">
        <v>32</v>
      </c>
      <c r="AX160" s="13" t="s">
        <v>84</v>
      </c>
      <c r="AY160" s="244" t="s">
        <v>115</v>
      </c>
    </row>
    <row r="161" s="2" customFormat="1" ht="16.5" customHeight="1">
      <c r="A161" s="38"/>
      <c r="B161" s="39"/>
      <c r="C161" s="210" t="s">
        <v>224</v>
      </c>
      <c r="D161" s="210" t="s">
        <v>116</v>
      </c>
      <c r="E161" s="211" t="s">
        <v>225</v>
      </c>
      <c r="F161" s="212" t="s">
        <v>226</v>
      </c>
      <c r="G161" s="213" t="s">
        <v>188</v>
      </c>
      <c r="H161" s="214">
        <v>91.974999999999994</v>
      </c>
      <c r="I161" s="215"/>
      <c r="J161" s="216">
        <f>ROUND(I161*H161,2)</f>
        <v>0</v>
      </c>
      <c r="K161" s="212" t="s">
        <v>169</v>
      </c>
      <c r="L161" s="44"/>
      <c r="M161" s="217" t="s">
        <v>1</v>
      </c>
      <c r="N161" s="218" t="s">
        <v>41</v>
      </c>
      <c r="O161" s="91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1" t="s">
        <v>134</v>
      </c>
      <c r="AT161" s="221" t="s">
        <v>116</v>
      </c>
      <c r="AU161" s="221" t="s">
        <v>86</v>
      </c>
      <c r="AY161" s="17" t="s">
        <v>115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84</v>
      </c>
      <c r="BK161" s="222">
        <f>ROUND(I161*H161,2)</f>
        <v>0</v>
      </c>
      <c r="BL161" s="17" t="s">
        <v>134</v>
      </c>
      <c r="BM161" s="221" t="s">
        <v>227</v>
      </c>
    </row>
    <row r="162" s="13" customFormat="1">
      <c r="A162" s="13"/>
      <c r="B162" s="234"/>
      <c r="C162" s="235"/>
      <c r="D162" s="225" t="s">
        <v>122</v>
      </c>
      <c r="E162" s="236" t="s">
        <v>1</v>
      </c>
      <c r="F162" s="237" t="s">
        <v>228</v>
      </c>
      <c r="G162" s="235"/>
      <c r="H162" s="238">
        <v>91.974999999999994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122</v>
      </c>
      <c r="AU162" s="244" t="s">
        <v>86</v>
      </c>
      <c r="AV162" s="13" t="s">
        <v>86</v>
      </c>
      <c r="AW162" s="13" t="s">
        <v>32</v>
      </c>
      <c r="AX162" s="13" t="s">
        <v>84</v>
      </c>
      <c r="AY162" s="244" t="s">
        <v>115</v>
      </c>
    </row>
    <row r="163" s="2" customFormat="1" ht="24.15" customHeight="1">
      <c r="A163" s="38"/>
      <c r="B163" s="39"/>
      <c r="C163" s="210" t="s">
        <v>229</v>
      </c>
      <c r="D163" s="210" t="s">
        <v>116</v>
      </c>
      <c r="E163" s="211" t="s">
        <v>230</v>
      </c>
      <c r="F163" s="212" t="s">
        <v>231</v>
      </c>
      <c r="G163" s="213" t="s">
        <v>168</v>
      </c>
      <c r="H163" s="214">
        <v>139</v>
      </c>
      <c r="I163" s="215"/>
      <c r="J163" s="216">
        <f>ROUND(I163*H163,2)</f>
        <v>0</v>
      </c>
      <c r="K163" s="212" t="s">
        <v>169</v>
      </c>
      <c r="L163" s="44"/>
      <c r="M163" s="217" t="s">
        <v>1</v>
      </c>
      <c r="N163" s="218" t="s">
        <v>41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134</v>
      </c>
      <c r="AT163" s="221" t="s">
        <v>116</v>
      </c>
      <c r="AU163" s="221" t="s">
        <v>86</v>
      </c>
      <c r="AY163" s="17" t="s">
        <v>115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84</v>
      </c>
      <c r="BK163" s="222">
        <f>ROUND(I163*H163,2)</f>
        <v>0</v>
      </c>
      <c r="BL163" s="17" t="s">
        <v>134</v>
      </c>
      <c r="BM163" s="221" t="s">
        <v>232</v>
      </c>
    </row>
    <row r="164" s="2" customFormat="1">
      <c r="A164" s="38"/>
      <c r="B164" s="39"/>
      <c r="C164" s="40"/>
      <c r="D164" s="225" t="s">
        <v>171</v>
      </c>
      <c r="E164" s="40"/>
      <c r="F164" s="258" t="s">
        <v>172</v>
      </c>
      <c r="G164" s="40"/>
      <c r="H164" s="40"/>
      <c r="I164" s="259"/>
      <c r="J164" s="40"/>
      <c r="K164" s="40"/>
      <c r="L164" s="44"/>
      <c r="M164" s="260"/>
      <c r="N164" s="261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171</v>
      </c>
      <c r="AU164" s="17" t="s">
        <v>86</v>
      </c>
    </row>
    <row r="165" s="13" customFormat="1">
      <c r="A165" s="13"/>
      <c r="B165" s="234"/>
      <c r="C165" s="235"/>
      <c r="D165" s="225" t="s">
        <v>122</v>
      </c>
      <c r="E165" s="236" t="s">
        <v>1</v>
      </c>
      <c r="F165" s="237" t="s">
        <v>176</v>
      </c>
      <c r="G165" s="235"/>
      <c r="H165" s="238">
        <v>139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122</v>
      </c>
      <c r="AU165" s="244" t="s">
        <v>86</v>
      </c>
      <c r="AV165" s="13" t="s">
        <v>86</v>
      </c>
      <c r="AW165" s="13" t="s">
        <v>32</v>
      </c>
      <c r="AX165" s="13" t="s">
        <v>84</v>
      </c>
      <c r="AY165" s="244" t="s">
        <v>115</v>
      </c>
    </row>
    <row r="166" s="2" customFormat="1" ht="16.5" customHeight="1">
      <c r="A166" s="38"/>
      <c r="B166" s="39"/>
      <c r="C166" s="273" t="s">
        <v>233</v>
      </c>
      <c r="D166" s="273" t="s">
        <v>234</v>
      </c>
      <c r="E166" s="274" t="s">
        <v>235</v>
      </c>
      <c r="F166" s="275" t="s">
        <v>236</v>
      </c>
      <c r="G166" s="276" t="s">
        <v>221</v>
      </c>
      <c r="H166" s="277">
        <v>18.765000000000001</v>
      </c>
      <c r="I166" s="278"/>
      <c r="J166" s="279">
        <f>ROUND(I166*H166,2)</f>
        <v>0</v>
      </c>
      <c r="K166" s="275" t="s">
        <v>1</v>
      </c>
      <c r="L166" s="280"/>
      <c r="M166" s="281" t="s">
        <v>1</v>
      </c>
      <c r="N166" s="282" t="s">
        <v>41</v>
      </c>
      <c r="O166" s="91"/>
      <c r="P166" s="219">
        <f>O166*H166</f>
        <v>0</v>
      </c>
      <c r="Q166" s="219">
        <v>1</v>
      </c>
      <c r="R166" s="219">
        <f>Q166*H166</f>
        <v>18.765000000000001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151</v>
      </c>
      <c r="AT166" s="221" t="s">
        <v>234</v>
      </c>
      <c r="AU166" s="221" t="s">
        <v>86</v>
      </c>
      <c r="AY166" s="17" t="s">
        <v>115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84</v>
      </c>
      <c r="BK166" s="222">
        <f>ROUND(I166*H166,2)</f>
        <v>0</v>
      </c>
      <c r="BL166" s="17" t="s">
        <v>134</v>
      </c>
      <c r="BM166" s="221" t="s">
        <v>237</v>
      </c>
    </row>
    <row r="167" s="13" customFormat="1">
      <c r="A167" s="13"/>
      <c r="B167" s="234"/>
      <c r="C167" s="235"/>
      <c r="D167" s="225" t="s">
        <v>122</v>
      </c>
      <c r="E167" s="236" t="s">
        <v>1</v>
      </c>
      <c r="F167" s="237" t="s">
        <v>238</v>
      </c>
      <c r="G167" s="235"/>
      <c r="H167" s="238">
        <v>18.765000000000001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122</v>
      </c>
      <c r="AU167" s="244" t="s">
        <v>86</v>
      </c>
      <c r="AV167" s="13" t="s">
        <v>86</v>
      </c>
      <c r="AW167" s="13" t="s">
        <v>32</v>
      </c>
      <c r="AX167" s="13" t="s">
        <v>84</v>
      </c>
      <c r="AY167" s="244" t="s">
        <v>115</v>
      </c>
    </row>
    <row r="168" s="2" customFormat="1" ht="24.15" customHeight="1">
      <c r="A168" s="38"/>
      <c r="B168" s="39"/>
      <c r="C168" s="210" t="s">
        <v>239</v>
      </c>
      <c r="D168" s="210" t="s">
        <v>116</v>
      </c>
      <c r="E168" s="211" t="s">
        <v>240</v>
      </c>
      <c r="F168" s="212" t="s">
        <v>241</v>
      </c>
      <c r="G168" s="213" t="s">
        <v>168</v>
      </c>
      <c r="H168" s="214">
        <v>139</v>
      </c>
      <c r="I168" s="215"/>
      <c r="J168" s="216">
        <f>ROUND(I168*H168,2)</f>
        <v>0</v>
      </c>
      <c r="K168" s="212" t="s">
        <v>169</v>
      </c>
      <c r="L168" s="44"/>
      <c r="M168" s="217" t="s">
        <v>1</v>
      </c>
      <c r="N168" s="218" t="s">
        <v>41</v>
      </c>
      <c r="O168" s="91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1" t="s">
        <v>134</v>
      </c>
      <c r="AT168" s="221" t="s">
        <v>116</v>
      </c>
      <c r="AU168" s="221" t="s">
        <v>86</v>
      </c>
      <c r="AY168" s="17" t="s">
        <v>115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84</v>
      </c>
      <c r="BK168" s="222">
        <f>ROUND(I168*H168,2)</f>
        <v>0</v>
      </c>
      <c r="BL168" s="17" t="s">
        <v>134</v>
      </c>
      <c r="BM168" s="221" t="s">
        <v>242</v>
      </c>
    </row>
    <row r="169" s="2" customFormat="1">
      <c r="A169" s="38"/>
      <c r="B169" s="39"/>
      <c r="C169" s="40"/>
      <c r="D169" s="225" t="s">
        <v>171</v>
      </c>
      <c r="E169" s="40"/>
      <c r="F169" s="258" t="s">
        <v>172</v>
      </c>
      <c r="G169" s="40"/>
      <c r="H169" s="40"/>
      <c r="I169" s="259"/>
      <c r="J169" s="40"/>
      <c r="K169" s="40"/>
      <c r="L169" s="44"/>
      <c r="M169" s="260"/>
      <c r="N169" s="261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171</v>
      </c>
      <c r="AU169" s="17" t="s">
        <v>86</v>
      </c>
    </row>
    <row r="170" s="2" customFormat="1" ht="16.5" customHeight="1">
      <c r="A170" s="38"/>
      <c r="B170" s="39"/>
      <c r="C170" s="273" t="s">
        <v>243</v>
      </c>
      <c r="D170" s="273" t="s">
        <v>234</v>
      </c>
      <c r="E170" s="274" t="s">
        <v>244</v>
      </c>
      <c r="F170" s="275" t="s">
        <v>245</v>
      </c>
      <c r="G170" s="276" t="s">
        <v>246</v>
      </c>
      <c r="H170" s="277">
        <v>4.8650000000000002</v>
      </c>
      <c r="I170" s="278"/>
      <c r="J170" s="279">
        <f>ROUND(I170*H170,2)</f>
        <v>0</v>
      </c>
      <c r="K170" s="275" t="s">
        <v>169</v>
      </c>
      <c r="L170" s="280"/>
      <c r="M170" s="281" t="s">
        <v>1</v>
      </c>
      <c r="N170" s="282" t="s">
        <v>41</v>
      </c>
      <c r="O170" s="91"/>
      <c r="P170" s="219">
        <f>O170*H170</f>
        <v>0</v>
      </c>
      <c r="Q170" s="219">
        <v>0.001</v>
      </c>
      <c r="R170" s="219">
        <f>Q170*H170</f>
        <v>0.0048650000000000004</v>
      </c>
      <c r="S170" s="219">
        <v>0</v>
      </c>
      <c r="T170" s="22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1" t="s">
        <v>151</v>
      </c>
      <c r="AT170" s="221" t="s">
        <v>234</v>
      </c>
      <c r="AU170" s="221" t="s">
        <v>86</v>
      </c>
      <c r="AY170" s="17" t="s">
        <v>115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7" t="s">
        <v>84</v>
      </c>
      <c r="BK170" s="222">
        <f>ROUND(I170*H170,2)</f>
        <v>0</v>
      </c>
      <c r="BL170" s="17" t="s">
        <v>134</v>
      </c>
      <c r="BM170" s="221" t="s">
        <v>247</v>
      </c>
    </row>
    <row r="171" s="13" customFormat="1">
      <c r="A171" s="13"/>
      <c r="B171" s="234"/>
      <c r="C171" s="235"/>
      <c r="D171" s="225" t="s">
        <v>122</v>
      </c>
      <c r="E171" s="235"/>
      <c r="F171" s="237" t="s">
        <v>248</v>
      </c>
      <c r="G171" s="235"/>
      <c r="H171" s="238">
        <v>4.8650000000000002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122</v>
      </c>
      <c r="AU171" s="244" t="s">
        <v>86</v>
      </c>
      <c r="AV171" s="13" t="s">
        <v>86</v>
      </c>
      <c r="AW171" s="13" t="s">
        <v>4</v>
      </c>
      <c r="AX171" s="13" t="s">
        <v>84</v>
      </c>
      <c r="AY171" s="244" t="s">
        <v>115</v>
      </c>
    </row>
    <row r="172" s="2" customFormat="1" ht="24.15" customHeight="1">
      <c r="A172" s="38"/>
      <c r="B172" s="39"/>
      <c r="C172" s="210" t="s">
        <v>249</v>
      </c>
      <c r="D172" s="210" t="s">
        <v>116</v>
      </c>
      <c r="E172" s="211" t="s">
        <v>250</v>
      </c>
      <c r="F172" s="212" t="s">
        <v>251</v>
      </c>
      <c r="G172" s="213" t="s">
        <v>168</v>
      </c>
      <c r="H172" s="214">
        <v>139</v>
      </c>
      <c r="I172" s="215"/>
      <c r="J172" s="216">
        <f>ROUND(I172*H172,2)</f>
        <v>0</v>
      </c>
      <c r="K172" s="212" t="s">
        <v>169</v>
      </c>
      <c r="L172" s="44"/>
      <c r="M172" s="217" t="s">
        <v>1</v>
      </c>
      <c r="N172" s="218" t="s">
        <v>41</v>
      </c>
      <c r="O172" s="91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134</v>
      </c>
      <c r="AT172" s="221" t="s">
        <v>116</v>
      </c>
      <c r="AU172" s="221" t="s">
        <v>86</v>
      </c>
      <c r="AY172" s="17" t="s">
        <v>115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84</v>
      </c>
      <c r="BK172" s="222">
        <f>ROUND(I172*H172,2)</f>
        <v>0</v>
      </c>
      <c r="BL172" s="17" t="s">
        <v>134</v>
      </c>
      <c r="BM172" s="221" t="s">
        <v>252</v>
      </c>
    </row>
    <row r="173" s="2" customFormat="1">
      <c r="A173" s="38"/>
      <c r="B173" s="39"/>
      <c r="C173" s="40"/>
      <c r="D173" s="225" t="s">
        <v>171</v>
      </c>
      <c r="E173" s="40"/>
      <c r="F173" s="258" t="s">
        <v>172</v>
      </c>
      <c r="G173" s="40"/>
      <c r="H173" s="40"/>
      <c r="I173" s="259"/>
      <c r="J173" s="40"/>
      <c r="K173" s="40"/>
      <c r="L173" s="44"/>
      <c r="M173" s="260"/>
      <c r="N173" s="261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171</v>
      </c>
      <c r="AU173" s="17" t="s">
        <v>86</v>
      </c>
    </row>
    <row r="174" s="2" customFormat="1" ht="24.15" customHeight="1">
      <c r="A174" s="38"/>
      <c r="B174" s="39"/>
      <c r="C174" s="210" t="s">
        <v>253</v>
      </c>
      <c r="D174" s="210" t="s">
        <v>116</v>
      </c>
      <c r="E174" s="211" t="s">
        <v>254</v>
      </c>
      <c r="F174" s="212" t="s">
        <v>255</v>
      </c>
      <c r="G174" s="213" t="s">
        <v>168</v>
      </c>
      <c r="H174" s="214">
        <v>169</v>
      </c>
      <c r="I174" s="215"/>
      <c r="J174" s="216">
        <f>ROUND(I174*H174,2)</f>
        <v>0</v>
      </c>
      <c r="K174" s="212" t="s">
        <v>169</v>
      </c>
      <c r="L174" s="44"/>
      <c r="M174" s="217" t="s">
        <v>1</v>
      </c>
      <c r="N174" s="218" t="s">
        <v>41</v>
      </c>
      <c r="O174" s="91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134</v>
      </c>
      <c r="AT174" s="221" t="s">
        <v>116</v>
      </c>
      <c r="AU174" s="221" t="s">
        <v>86</v>
      </c>
      <c r="AY174" s="17" t="s">
        <v>115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84</v>
      </c>
      <c r="BK174" s="222">
        <f>ROUND(I174*H174,2)</f>
        <v>0</v>
      </c>
      <c r="BL174" s="17" t="s">
        <v>134</v>
      </c>
      <c r="BM174" s="221" t="s">
        <v>256</v>
      </c>
    </row>
    <row r="175" s="2" customFormat="1">
      <c r="A175" s="38"/>
      <c r="B175" s="39"/>
      <c r="C175" s="40"/>
      <c r="D175" s="225" t="s">
        <v>171</v>
      </c>
      <c r="E175" s="40"/>
      <c r="F175" s="258" t="s">
        <v>172</v>
      </c>
      <c r="G175" s="40"/>
      <c r="H175" s="40"/>
      <c r="I175" s="259"/>
      <c r="J175" s="40"/>
      <c r="K175" s="40"/>
      <c r="L175" s="44"/>
      <c r="M175" s="260"/>
      <c r="N175" s="261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171</v>
      </c>
      <c r="AU175" s="17" t="s">
        <v>86</v>
      </c>
    </row>
    <row r="176" s="11" customFormat="1" ht="22.8" customHeight="1">
      <c r="A176" s="11"/>
      <c r="B176" s="196"/>
      <c r="C176" s="197"/>
      <c r="D176" s="198" t="s">
        <v>75</v>
      </c>
      <c r="E176" s="256" t="s">
        <v>134</v>
      </c>
      <c r="F176" s="256" t="s">
        <v>257</v>
      </c>
      <c r="G176" s="197"/>
      <c r="H176" s="197"/>
      <c r="I176" s="200"/>
      <c r="J176" s="257">
        <f>BK176</f>
        <v>0</v>
      </c>
      <c r="K176" s="197"/>
      <c r="L176" s="202"/>
      <c r="M176" s="203"/>
      <c r="N176" s="204"/>
      <c r="O176" s="204"/>
      <c r="P176" s="205">
        <f>SUM(P177:P179)</f>
        <v>0</v>
      </c>
      <c r="Q176" s="204"/>
      <c r="R176" s="205">
        <f>SUM(R177:R179)</f>
        <v>28.169740000000001</v>
      </c>
      <c r="S176" s="204"/>
      <c r="T176" s="206">
        <f>SUM(T177:T179)</f>
        <v>0</v>
      </c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207" t="s">
        <v>84</v>
      </c>
      <c r="AT176" s="208" t="s">
        <v>75</v>
      </c>
      <c r="AU176" s="208" t="s">
        <v>84</v>
      </c>
      <c r="AY176" s="207" t="s">
        <v>115</v>
      </c>
      <c r="BK176" s="209">
        <f>SUM(BK177:BK179)</f>
        <v>0</v>
      </c>
    </row>
    <row r="177" s="2" customFormat="1" ht="24.15" customHeight="1">
      <c r="A177" s="38"/>
      <c r="B177" s="39"/>
      <c r="C177" s="210" t="s">
        <v>258</v>
      </c>
      <c r="D177" s="210" t="s">
        <v>116</v>
      </c>
      <c r="E177" s="211" t="s">
        <v>259</v>
      </c>
      <c r="F177" s="212" t="s">
        <v>260</v>
      </c>
      <c r="G177" s="213" t="s">
        <v>168</v>
      </c>
      <c r="H177" s="214">
        <v>139</v>
      </c>
      <c r="I177" s="215"/>
      <c r="J177" s="216">
        <f>ROUND(I177*H177,2)</f>
        <v>0</v>
      </c>
      <c r="K177" s="212" t="s">
        <v>169</v>
      </c>
      <c r="L177" s="44"/>
      <c r="M177" s="217" t="s">
        <v>1</v>
      </c>
      <c r="N177" s="218" t="s">
        <v>41</v>
      </c>
      <c r="O177" s="91"/>
      <c r="P177" s="219">
        <f>O177*H177</f>
        <v>0</v>
      </c>
      <c r="Q177" s="219">
        <v>0.20266000000000001</v>
      </c>
      <c r="R177" s="219">
        <f>Q177*H177</f>
        <v>28.169740000000001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134</v>
      </c>
      <c r="AT177" s="221" t="s">
        <v>116</v>
      </c>
      <c r="AU177" s="221" t="s">
        <v>86</v>
      </c>
      <c r="AY177" s="17" t="s">
        <v>115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84</v>
      </c>
      <c r="BK177" s="222">
        <f>ROUND(I177*H177,2)</f>
        <v>0</v>
      </c>
      <c r="BL177" s="17" t="s">
        <v>134</v>
      </c>
      <c r="BM177" s="221" t="s">
        <v>261</v>
      </c>
    </row>
    <row r="178" s="2" customFormat="1">
      <c r="A178" s="38"/>
      <c r="B178" s="39"/>
      <c r="C178" s="40"/>
      <c r="D178" s="225" t="s">
        <v>171</v>
      </c>
      <c r="E178" s="40"/>
      <c r="F178" s="258" t="s">
        <v>172</v>
      </c>
      <c r="G178" s="40"/>
      <c r="H178" s="40"/>
      <c r="I178" s="259"/>
      <c r="J178" s="40"/>
      <c r="K178" s="40"/>
      <c r="L178" s="44"/>
      <c r="M178" s="260"/>
      <c r="N178" s="261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171</v>
      </c>
      <c r="AU178" s="17" t="s">
        <v>86</v>
      </c>
    </row>
    <row r="179" s="13" customFormat="1">
      <c r="A179" s="13"/>
      <c r="B179" s="234"/>
      <c r="C179" s="235"/>
      <c r="D179" s="225" t="s">
        <v>122</v>
      </c>
      <c r="E179" s="236" t="s">
        <v>1</v>
      </c>
      <c r="F179" s="237" t="s">
        <v>262</v>
      </c>
      <c r="G179" s="235"/>
      <c r="H179" s="238">
        <v>139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122</v>
      </c>
      <c r="AU179" s="244" t="s">
        <v>86</v>
      </c>
      <c r="AV179" s="13" t="s">
        <v>86</v>
      </c>
      <c r="AW179" s="13" t="s">
        <v>32</v>
      </c>
      <c r="AX179" s="13" t="s">
        <v>84</v>
      </c>
      <c r="AY179" s="244" t="s">
        <v>115</v>
      </c>
    </row>
    <row r="180" s="11" customFormat="1" ht="22.8" customHeight="1">
      <c r="A180" s="11"/>
      <c r="B180" s="196"/>
      <c r="C180" s="197"/>
      <c r="D180" s="198" t="s">
        <v>75</v>
      </c>
      <c r="E180" s="256" t="s">
        <v>114</v>
      </c>
      <c r="F180" s="256" t="s">
        <v>263</v>
      </c>
      <c r="G180" s="197"/>
      <c r="H180" s="197"/>
      <c r="I180" s="200"/>
      <c r="J180" s="257">
        <f>BK180</f>
        <v>0</v>
      </c>
      <c r="K180" s="197"/>
      <c r="L180" s="202"/>
      <c r="M180" s="203"/>
      <c r="N180" s="204"/>
      <c r="O180" s="204"/>
      <c r="P180" s="205">
        <f>SUM(P181:P198)</f>
        <v>0</v>
      </c>
      <c r="Q180" s="204"/>
      <c r="R180" s="205">
        <f>SUM(R181:R198)</f>
        <v>28.460000000000001</v>
      </c>
      <c r="S180" s="204"/>
      <c r="T180" s="206">
        <f>SUM(T181:T198)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07" t="s">
        <v>84</v>
      </c>
      <c r="AT180" s="208" t="s">
        <v>75</v>
      </c>
      <c r="AU180" s="208" t="s">
        <v>84</v>
      </c>
      <c r="AY180" s="207" t="s">
        <v>115</v>
      </c>
      <c r="BK180" s="209">
        <f>SUM(BK181:BK198)</f>
        <v>0</v>
      </c>
    </row>
    <row r="181" s="2" customFormat="1" ht="24.15" customHeight="1">
      <c r="A181" s="38"/>
      <c r="B181" s="39"/>
      <c r="C181" s="210" t="s">
        <v>7</v>
      </c>
      <c r="D181" s="210" t="s">
        <v>116</v>
      </c>
      <c r="E181" s="211" t="s">
        <v>264</v>
      </c>
      <c r="F181" s="212" t="s">
        <v>265</v>
      </c>
      <c r="G181" s="213" t="s">
        <v>168</v>
      </c>
      <c r="H181" s="214">
        <v>139</v>
      </c>
      <c r="I181" s="215"/>
      <c r="J181" s="216">
        <f>ROUND(I181*H181,2)</f>
        <v>0</v>
      </c>
      <c r="K181" s="212" t="s">
        <v>169</v>
      </c>
      <c r="L181" s="44"/>
      <c r="M181" s="217" t="s">
        <v>1</v>
      </c>
      <c r="N181" s="218" t="s">
        <v>41</v>
      </c>
      <c r="O181" s="91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1" t="s">
        <v>134</v>
      </c>
      <c r="AT181" s="221" t="s">
        <v>116</v>
      </c>
      <c r="AU181" s="221" t="s">
        <v>86</v>
      </c>
      <c r="AY181" s="17" t="s">
        <v>115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7" t="s">
        <v>84</v>
      </c>
      <c r="BK181" s="222">
        <f>ROUND(I181*H181,2)</f>
        <v>0</v>
      </c>
      <c r="BL181" s="17" t="s">
        <v>134</v>
      </c>
      <c r="BM181" s="221" t="s">
        <v>266</v>
      </c>
    </row>
    <row r="182" s="2" customFormat="1">
      <c r="A182" s="38"/>
      <c r="B182" s="39"/>
      <c r="C182" s="40"/>
      <c r="D182" s="225" t="s">
        <v>171</v>
      </c>
      <c r="E182" s="40"/>
      <c r="F182" s="258" t="s">
        <v>172</v>
      </c>
      <c r="G182" s="40"/>
      <c r="H182" s="40"/>
      <c r="I182" s="259"/>
      <c r="J182" s="40"/>
      <c r="K182" s="40"/>
      <c r="L182" s="44"/>
      <c r="M182" s="260"/>
      <c r="N182" s="261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171</v>
      </c>
      <c r="AU182" s="17" t="s">
        <v>86</v>
      </c>
    </row>
    <row r="183" s="13" customFormat="1">
      <c r="A183" s="13"/>
      <c r="B183" s="234"/>
      <c r="C183" s="235"/>
      <c r="D183" s="225" t="s">
        <v>122</v>
      </c>
      <c r="E183" s="236" t="s">
        <v>1</v>
      </c>
      <c r="F183" s="237" t="s">
        <v>267</v>
      </c>
      <c r="G183" s="235"/>
      <c r="H183" s="238">
        <v>139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122</v>
      </c>
      <c r="AU183" s="244" t="s">
        <v>86</v>
      </c>
      <c r="AV183" s="13" t="s">
        <v>86</v>
      </c>
      <c r="AW183" s="13" t="s">
        <v>32</v>
      </c>
      <c r="AX183" s="13" t="s">
        <v>84</v>
      </c>
      <c r="AY183" s="244" t="s">
        <v>115</v>
      </c>
    </row>
    <row r="184" s="2" customFormat="1" ht="24.15" customHeight="1">
      <c r="A184" s="38"/>
      <c r="B184" s="39"/>
      <c r="C184" s="210" t="s">
        <v>268</v>
      </c>
      <c r="D184" s="210" t="s">
        <v>116</v>
      </c>
      <c r="E184" s="211" t="s">
        <v>269</v>
      </c>
      <c r="F184" s="212" t="s">
        <v>270</v>
      </c>
      <c r="G184" s="213" t="s">
        <v>168</v>
      </c>
      <c r="H184" s="214">
        <v>169</v>
      </c>
      <c r="I184" s="215"/>
      <c r="J184" s="216">
        <f>ROUND(I184*H184,2)</f>
        <v>0</v>
      </c>
      <c r="K184" s="212" t="s">
        <v>169</v>
      </c>
      <c r="L184" s="44"/>
      <c r="M184" s="217" t="s">
        <v>1</v>
      </c>
      <c r="N184" s="218" t="s">
        <v>41</v>
      </c>
      <c r="O184" s="91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1" t="s">
        <v>134</v>
      </c>
      <c r="AT184" s="221" t="s">
        <v>116</v>
      </c>
      <c r="AU184" s="221" t="s">
        <v>86</v>
      </c>
      <c r="AY184" s="17" t="s">
        <v>115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7" t="s">
        <v>84</v>
      </c>
      <c r="BK184" s="222">
        <f>ROUND(I184*H184,2)</f>
        <v>0</v>
      </c>
      <c r="BL184" s="17" t="s">
        <v>134</v>
      </c>
      <c r="BM184" s="221" t="s">
        <v>271</v>
      </c>
    </row>
    <row r="185" s="2" customFormat="1">
      <c r="A185" s="38"/>
      <c r="B185" s="39"/>
      <c r="C185" s="40"/>
      <c r="D185" s="225" t="s">
        <v>171</v>
      </c>
      <c r="E185" s="40"/>
      <c r="F185" s="258" t="s">
        <v>172</v>
      </c>
      <c r="G185" s="40"/>
      <c r="H185" s="40"/>
      <c r="I185" s="259"/>
      <c r="J185" s="40"/>
      <c r="K185" s="40"/>
      <c r="L185" s="44"/>
      <c r="M185" s="260"/>
      <c r="N185" s="261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171</v>
      </c>
      <c r="AU185" s="17" t="s">
        <v>86</v>
      </c>
    </row>
    <row r="186" s="13" customFormat="1">
      <c r="A186" s="13"/>
      <c r="B186" s="234"/>
      <c r="C186" s="235"/>
      <c r="D186" s="225" t="s">
        <v>122</v>
      </c>
      <c r="E186" s="236" t="s">
        <v>1</v>
      </c>
      <c r="F186" s="237" t="s">
        <v>272</v>
      </c>
      <c r="G186" s="235"/>
      <c r="H186" s="238">
        <v>169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122</v>
      </c>
      <c r="AU186" s="244" t="s">
        <v>86</v>
      </c>
      <c r="AV186" s="13" t="s">
        <v>86</v>
      </c>
      <c r="AW186" s="13" t="s">
        <v>32</v>
      </c>
      <c r="AX186" s="13" t="s">
        <v>84</v>
      </c>
      <c r="AY186" s="244" t="s">
        <v>115</v>
      </c>
    </row>
    <row r="187" s="2" customFormat="1" ht="24.15" customHeight="1">
      <c r="A187" s="38"/>
      <c r="B187" s="39"/>
      <c r="C187" s="210" t="s">
        <v>273</v>
      </c>
      <c r="D187" s="210" t="s">
        <v>116</v>
      </c>
      <c r="E187" s="211" t="s">
        <v>274</v>
      </c>
      <c r="F187" s="212" t="s">
        <v>275</v>
      </c>
      <c r="G187" s="213" t="s">
        <v>168</v>
      </c>
      <c r="H187" s="214">
        <v>2.5</v>
      </c>
      <c r="I187" s="215"/>
      <c r="J187" s="216">
        <f>ROUND(I187*H187,2)</f>
        <v>0</v>
      </c>
      <c r="K187" s="212" t="s">
        <v>169</v>
      </c>
      <c r="L187" s="44"/>
      <c r="M187" s="217" t="s">
        <v>1</v>
      </c>
      <c r="N187" s="218" t="s">
        <v>41</v>
      </c>
      <c r="O187" s="91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1" t="s">
        <v>134</v>
      </c>
      <c r="AT187" s="221" t="s">
        <v>116</v>
      </c>
      <c r="AU187" s="221" t="s">
        <v>86</v>
      </c>
      <c r="AY187" s="17" t="s">
        <v>115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7" t="s">
        <v>84</v>
      </c>
      <c r="BK187" s="222">
        <f>ROUND(I187*H187,2)</f>
        <v>0</v>
      </c>
      <c r="BL187" s="17" t="s">
        <v>134</v>
      </c>
      <c r="BM187" s="221" t="s">
        <v>276</v>
      </c>
    </row>
    <row r="188" s="2" customFormat="1">
      <c r="A188" s="38"/>
      <c r="B188" s="39"/>
      <c r="C188" s="40"/>
      <c r="D188" s="225" t="s">
        <v>171</v>
      </c>
      <c r="E188" s="40"/>
      <c r="F188" s="258" t="s">
        <v>172</v>
      </c>
      <c r="G188" s="40"/>
      <c r="H188" s="40"/>
      <c r="I188" s="259"/>
      <c r="J188" s="40"/>
      <c r="K188" s="40"/>
      <c r="L188" s="44"/>
      <c r="M188" s="260"/>
      <c r="N188" s="261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171</v>
      </c>
      <c r="AU188" s="17" t="s">
        <v>86</v>
      </c>
    </row>
    <row r="189" s="13" customFormat="1">
      <c r="A189" s="13"/>
      <c r="B189" s="234"/>
      <c r="C189" s="235"/>
      <c r="D189" s="225" t="s">
        <v>122</v>
      </c>
      <c r="E189" s="236" t="s">
        <v>1</v>
      </c>
      <c r="F189" s="237" t="s">
        <v>180</v>
      </c>
      <c r="G189" s="235"/>
      <c r="H189" s="238">
        <v>2.5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122</v>
      </c>
      <c r="AU189" s="244" t="s">
        <v>86</v>
      </c>
      <c r="AV189" s="13" t="s">
        <v>86</v>
      </c>
      <c r="AW189" s="13" t="s">
        <v>32</v>
      </c>
      <c r="AX189" s="13" t="s">
        <v>84</v>
      </c>
      <c r="AY189" s="244" t="s">
        <v>115</v>
      </c>
    </row>
    <row r="190" s="2" customFormat="1" ht="33" customHeight="1">
      <c r="A190" s="38"/>
      <c r="B190" s="39"/>
      <c r="C190" s="210" t="s">
        <v>277</v>
      </c>
      <c r="D190" s="210" t="s">
        <v>116</v>
      </c>
      <c r="E190" s="211" t="s">
        <v>278</v>
      </c>
      <c r="F190" s="212" t="s">
        <v>279</v>
      </c>
      <c r="G190" s="213" t="s">
        <v>168</v>
      </c>
      <c r="H190" s="214">
        <v>2.5</v>
      </c>
      <c r="I190" s="215"/>
      <c r="J190" s="216">
        <f>ROUND(I190*H190,2)</f>
        <v>0</v>
      </c>
      <c r="K190" s="212" t="s">
        <v>169</v>
      </c>
      <c r="L190" s="44"/>
      <c r="M190" s="217" t="s">
        <v>1</v>
      </c>
      <c r="N190" s="218" t="s">
        <v>41</v>
      </c>
      <c r="O190" s="91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1" t="s">
        <v>134</v>
      </c>
      <c r="AT190" s="221" t="s">
        <v>116</v>
      </c>
      <c r="AU190" s="221" t="s">
        <v>86</v>
      </c>
      <c r="AY190" s="17" t="s">
        <v>115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7" t="s">
        <v>84</v>
      </c>
      <c r="BK190" s="222">
        <f>ROUND(I190*H190,2)</f>
        <v>0</v>
      </c>
      <c r="BL190" s="17" t="s">
        <v>134</v>
      </c>
      <c r="BM190" s="221" t="s">
        <v>280</v>
      </c>
    </row>
    <row r="191" s="2" customFormat="1">
      <c r="A191" s="38"/>
      <c r="B191" s="39"/>
      <c r="C191" s="40"/>
      <c r="D191" s="225" t="s">
        <v>171</v>
      </c>
      <c r="E191" s="40"/>
      <c r="F191" s="258" t="s">
        <v>172</v>
      </c>
      <c r="G191" s="40"/>
      <c r="H191" s="40"/>
      <c r="I191" s="259"/>
      <c r="J191" s="40"/>
      <c r="K191" s="40"/>
      <c r="L191" s="44"/>
      <c r="M191" s="260"/>
      <c r="N191" s="261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171</v>
      </c>
      <c r="AU191" s="17" t="s">
        <v>86</v>
      </c>
    </row>
    <row r="192" s="13" customFormat="1">
      <c r="A192" s="13"/>
      <c r="B192" s="234"/>
      <c r="C192" s="235"/>
      <c r="D192" s="225" t="s">
        <v>122</v>
      </c>
      <c r="E192" s="236" t="s">
        <v>1</v>
      </c>
      <c r="F192" s="237" t="s">
        <v>180</v>
      </c>
      <c r="G192" s="235"/>
      <c r="H192" s="238">
        <v>2.5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122</v>
      </c>
      <c r="AU192" s="244" t="s">
        <v>86</v>
      </c>
      <c r="AV192" s="13" t="s">
        <v>86</v>
      </c>
      <c r="AW192" s="13" t="s">
        <v>32</v>
      </c>
      <c r="AX192" s="13" t="s">
        <v>84</v>
      </c>
      <c r="AY192" s="244" t="s">
        <v>115</v>
      </c>
    </row>
    <row r="193" s="2" customFormat="1" ht="24.15" customHeight="1">
      <c r="A193" s="38"/>
      <c r="B193" s="39"/>
      <c r="C193" s="210" t="s">
        <v>281</v>
      </c>
      <c r="D193" s="210" t="s">
        <v>116</v>
      </c>
      <c r="E193" s="211" t="s">
        <v>282</v>
      </c>
      <c r="F193" s="212" t="s">
        <v>283</v>
      </c>
      <c r="G193" s="213" t="s">
        <v>168</v>
      </c>
      <c r="H193" s="214">
        <v>139</v>
      </c>
      <c r="I193" s="215"/>
      <c r="J193" s="216">
        <f>ROUND(I193*H193,2)</f>
        <v>0</v>
      </c>
      <c r="K193" s="212" t="s">
        <v>169</v>
      </c>
      <c r="L193" s="44"/>
      <c r="M193" s="217" t="s">
        <v>1</v>
      </c>
      <c r="N193" s="218" t="s">
        <v>41</v>
      </c>
      <c r="O193" s="91"/>
      <c r="P193" s="219">
        <f>O193*H193</f>
        <v>0</v>
      </c>
      <c r="Q193" s="219">
        <v>0.089219999999999994</v>
      </c>
      <c r="R193" s="219">
        <f>Q193*H193</f>
        <v>12.401579999999999</v>
      </c>
      <c r="S193" s="219">
        <v>0</v>
      </c>
      <c r="T193" s="22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134</v>
      </c>
      <c r="AT193" s="221" t="s">
        <v>116</v>
      </c>
      <c r="AU193" s="221" t="s">
        <v>86</v>
      </c>
      <c r="AY193" s="17" t="s">
        <v>115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84</v>
      </c>
      <c r="BK193" s="222">
        <f>ROUND(I193*H193,2)</f>
        <v>0</v>
      </c>
      <c r="BL193" s="17" t="s">
        <v>134</v>
      </c>
      <c r="BM193" s="221" t="s">
        <v>284</v>
      </c>
    </row>
    <row r="194" s="2" customFormat="1">
      <c r="A194" s="38"/>
      <c r="B194" s="39"/>
      <c r="C194" s="40"/>
      <c r="D194" s="225" t="s">
        <v>171</v>
      </c>
      <c r="E194" s="40"/>
      <c r="F194" s="258" t="s">
        <v>172</v>
      </c>
      <c r="G194" s="40"/>
      <c r="H194" s="40"/>
      <c r="I194" s="259"/>
      <c r="J194" s="40"/>
      <c r="K194" s="40"/>
      <c r="L194" s="44"/>
      <c r="M194" s="260"/>
      <c r="N194" s="261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171</v>
      </c>
      <c r="AU194" s="17" t="s">
        <v>86</v>
      </c>
    </row>
    <row r="195" s="2" customFormat="1" ht="24.15" customHeight="1">
      <c r="A195" s="38"/>
      <c r="B195" s="39"/>
      <c r="C195" s="273" t="s">
        <v>285</v>
      </c>
      <c r="D195" s="273" t="s">
        <v>234</v>
      </c>
      <c r="E195" s="274" t="s">
        <v>286</v>
      </c>
      <c r="F195" s="275" t="s">
        <v>287</v>
      </c>
      <c r="G195" s="276" t="s">
        <v>168</v>
      </c>
      <c r="H195" s="277">
        <v>2.0600000000000001</v>
      </c>
      <c r="I195" s="278"/>
      <c r="J195" s="279">
        <f>ROUND(I195*H195,2)</f>
        <v>0</v>
      </c>
      <c r="K195" s="275" t="s">
        <v>169</v>
      </c>
      <c r="L195" s="280"/>
      <c r="M195" s="281" t="s">
        <v>1</v>
      </c>
      <c r="N195" s="282" t="s">
        <v>41</v>
      </c>
      <c r="O195" s="91"/>
      <c r="P195" s="219">
        <f>O195*H195</f>
        <v>0</v>
      </c>
      <c r="Q195" s="219">
        <v>0.13</v>
      </c>
      <c r="R195" s="219">
        <f>Q195*H195</f>
        <v>0.26780000000000004</v>
      </c>
      <c r="S195" s="219">
        <v>0</v>
      </c>
      <c r="T195" s="22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1" t="s">
        <v>151</v>
      </c>
      <c r="AT195" s="221" t="s">
        <v>234</v>
      </c>
      <c r="AU195" s="221" t="s">
        <v>86</v>
      </c>
      <c r="AY195" s="17" t="s">
        <v>115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7" t="s">
        <v>84</v>
      </c>
      <c r="BK195" s="222">
        <f>ROUND(I195*H195,2)</f>
        <v>0</v>
      </c>
      <c r="BL195" s="17" t="s">
        <v>134</v>
      </c>
      <c r="BM195" s="221" t="s">
        <v>288</v>
      </c>
    </row>
    <row r="196" s="13" customFormat="1">
      <c r="A196" s="13"/>
      <c r="B196" s="234"/>
      <c r="C196" s="235"/>
      <c r="D196" s="225" t="s">
        <v>122</v>
      </c>
      <c r="E196" s="235"/>
      <c r="F196" s="237" t="s">
        <v>289</v>
      </c>
      <c r="G196" s="235"/>
      <c r="H196" s="238">
        <v>2.0600000000000001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122</v>
      </c>
      <c r="AU196" s="244" t="s">
        <v>86</v>
      </c>
      <c r="AV196" s="13" t="s">
        <v>86</v>
      </c>
      <c r="AW196" s="13" t="s">
        <v>4</v>
      </c>
      <c r="AX196" s="13" t="s">
        <v>84</v>
      </c>
      <c r="AY196" s="244" t="s">
        <v>115</v>
      </c>
    </row>
    <row r="197" s="2" customFormat="1" ht="24.15" customHeight="1">
      <c r="A197" s="38"/>
      <c r="B197" s="39"/>
      <c r="C197" s="273" t="s">
        <v>290</v>
      </c>
      <c r="D197" s="273" t="s">
        <v>234</v>
      </c>
      <c r="E197" s="274" t="s">
        <v>291</v>
      </c>
      <c r="F197" s="275" t="s">
        <v>292</v>
      </c>
      <c r="G197" s="276" t="s">
        <v>168</v>
      </c>
      <c r="H197" s="277">
        <v>139.74000000000001</v>
      </c>
      <c r="I197" s="278"/>
      <c r="J197" s="279">
        <f>ROUND(I197*H197,2)</f>
        <v>0</v>
      </c>
      <c r="K197" s="275" t="s">
        <v>169</v>
      </c>
      <c r="L197" s="280"/>
      <c r="M197" s="281" t="s">
        <v>1</v>
      </c>
      <c r="N197" s="282" t="s">
        <v>41</v>
      </c>
      <c r="O197" s="91"/>
      <c r="P197" s="219">
        <f>O197*H197</f>
        <v>0</v>
      </c>
      <c r="Q197" s="219">
        <v>0.113</v>
      </c>
      <c r="R197" s="219">
        <f>Q197*H197</f>
        <v>15.790620000000002</v>
      </c>
      <c r="S197" s="219">
        <v>0</v>
      </c>
      <c r="T197" s="22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1" t="s">
        <v>151</v>
      </c>
      <c r="AT197" s="221" t="s">
        <v>234</v>
      </c>
      <c r="AU197" s="221" t="s">
        <v>86</v>
      </c>
      <c r="AY197" s="17" t="s">
        <v>115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7" t="s">
        <v>84</v>
      </c>
      <c r="BK197" s="222">
        <f>ROUND(I197*H197,2)</f>
        <v>0</v>
      </c>
      <c r="BL197" s="17" t="s">
        <v>134</v>
      </c>
      <c r="BM197" s="221" t="s">
        <v>293</v>
      </c>
    </row>
    <row r="198" s="13" customFormat="1">
      <c r="A198" s="13"/>
      <c r="B198" s="234"/>
      <c r="C198" s="235"/>
      <c r="D198" s="225" t="s">
        <v>122</v>
      </c>
      <c r="E198" s="235"/>
      <c r="F198" s="237" t="s">
        <v>294</v>
      </c>
      <c r="G198" s="235"/>
      <c r="H198" s="238">
        <v>139.74000000000001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122</v>
      </c>
      <c r="AU198" s="244" t="s">
        <v>86</v>
      </c>
      <c r="AV198" s="13" t="s">
        <v>86</v>
      </c>
      <c r="AW198" s="13" t="s">
        <v>4</v>
      </c>
      <c r="AX198" s="13" t="s">
        <v>84</v>
      </c>
      <c r="AY198" s="244" t="s">
        <v>115</v>
      </c>
    </row>
    <row r="199" s="11" customFormat="1" ht="22.8" customHeight="1">
      <c r="A199" s="11"/>
      <c r="B199" s="196"/>
      <c r="C199" s="197"/>
      <c r="D199" s="198" t="s">
        <v>75</v>
      </c>
      <c r="E199" s="256" t="s">
        <v>203</v>
      </c>
      <c r="F199" s="256" t="s">
        <v>295</v>
      </c>
      <c r="G199" s="197"/>
      <c r="H199" s="197"/>
      <c r="I199" s="200"/>
      <c r="J199" s="257">
        <f>BK199</f>
        <v>0</v>
      </c>
      <c r="K199" s="197"/>
      <c r="L199" s="202"/>
      <c r="M199" s="203"/>
      <c r="N199" s="204"/>
      <c r="O199" s="204"/>
      <c r="P199" s="205">
        <f>SUM(P200:P220)</f>
        <v>0</v>
      </c>
      <c r="Q199" s="204"/>
      <c r="R199" s="205">
        <f>SUM(R200:R220)</f>
        <v>24.508533479999997</v>
      </c>
      <c r="S199" s="204"/>
      <c r="T199" s="206">
        <f>SUM(T200:T220)</f>
        <v>0</v>
      </c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R199" s="207" t="s">
        <v>84</v>
      </c>
      <c r="AT199" s="208" t="s">
        <v>75</v>
      </c>
      <c r="AU199" s="208" t="s">
        <v>84</v>
      </c>
      <c r="AY199" s="207" t="s">
        <v>115</v>
      </c>
      <c r="BK199" s="209">
        <f>SUM(BK200:BK220)</f>
        <v>0</v>
      </c>
    </row>
    <row r="200" s="2" customFormat="1" ht="33" customHeight="1">
      <c r="A200" s="38"/>
      <c r="B200" s="39"/>
      <c r="C200" s="210" t="s">
        <v>296</v>
      </c>
      <c r="D200" s="210" t="s">
        <v>116</v>
      </c>
      <c r="E200" s="211" t="s">
        <v>297</v>
      </c>
      <c r="F200" s="212" t="s">
        <v>298</v>
      </c>
      <c r="G200" s="213" t="s">
        <v>183</v>
      </c>
      <c r="H200" s="214">
        <v>5</v>
      </c>
      <c r="I200" s="215"/>
      <c r="J200" s="216">
        <f>ROUND(I200*H200,2)</f>
        <v>0</v>
      </c>
      <c r="K200" s="212" t="s">
        <v>169</v>
      </c>
      <c r="L200" s="44"/>
      <c r="M200" s="217" t="s">
        <v>1</v>
      </c>
      <c r="N200" s="218" t="s">
        <v>41</v>
      </c>
      <c r="O200" s="91"/>
      <c r="P200" s="219">
        <f>O200*H200</f>
        <v>0</v>
      </c>
      <c r="Q200" s="219">
        <v>0.15540000000000001</v>
      </c>
      <c r="R200" s="219">
        <f>Q200*H200</f>
        <v>0.77700000000000002</v>
      </c>
      <c r="S200" s="219">
        <v>0</v>
      </c>
      <c r="T200" s="22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1" t="s">
        <v>134</v>
      </c>
      <c r="AT200" s="221" t="s">
        <v>116</v>
      </c>
      <c r="AU200" s="221" t="s">
        <v>86</v>
      </c>
      <c r="AY200" s="17" t="s">
        <v>115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7" t="s">
        <v>84</v>
      </c>
      <c r="BK200" s="222">
        <f>ROUND(I200*H200,2)</f>
        <v>0</v>
      </c>
      <c r="BL200" s="17" t="s">
        <v>134</v>
      </c>
      <c r="BM200" s="221" t="s">
        <v>299</v>
      </c>
    </row>
    <row r="201" s="2" customFormat="1">
      <c r="A201" s="38"/>
      <c r="B201" s="39"/>
      <c r="C201" s="40"/>
      <c r="D201" s="225" t="s">
        <v>171</v>
      </c>
      <c r="E201" s="40"/>
      <c r="F201" s="258" t="s">
        <v>172</v>
      </c>
      <c r="G201" s="40"/>
      <c r="H201" s="40"/>
      <c r="I201" s="259"/>
      <c r="J201" s="40"/>
      <c r="K201" s="40"/>
      <c r="L201" s="44"/>
      <c r="M201" s="260"/>
      <c r="N201" s="261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171</v>
      </c>
      <c r="AU201" s="17" t="s">
        <v>86</v>
      </c>
    </row>
    <row r="202" s="2" customFormat="1" ht="24.15" customHeight="1">
      <c r="A202" s="38"/>
      <c r="B202" s="39"/>
      <c r="C202" s="273" t="s">
        <v>300</v>
      </c>
      <c r="D202" s="273" t="s">
        <v>234</v>
      </c>
      <c r="E202" s="274" t="s">
        <v>301</v>
      </c>
      <c r="F202" s="275" t="s">
        <v>302</v>
      </c>
      <c r="G202" s="276" t="s">
        <v>183</v>
      </c>
      <c r="H202" s="277">
        <v>2</v>
      </c>
      <c r="I202" s="278"/>
      <c r="J202" s="279">
        <f>ROUND(I202*H202,2)</f>
        <v>0</v>
      </c>
      <c r="K202" s="275" t="s">
        <v>169</v>
      </c>
      <c r="L202" s="280"/>
      <c r="M202" s="281" t="s">
        <v>1</v>
      </c>
      <c r="N202" s="282" t="s">
        <v>41</v>
      </c>
      <c r="O202" s="91"/>
      <c r="P202" s="219">
        <f>O202*H202</f>
        <v>0</v>
      </c>
      <c r="Q202" s="219">
        <v>0.065670000000000006</v>
      </c>
      <c r="R202" s="219">
        <f>Q202*H202</f>
        <v>0.13134000000000001</v>
      </c>
      <c r="S202" s="219">
        <v>0</v>
      </c>
      <c r="T202" s="22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1" t="s">
        <v>151</v>
      </c>
      <c r="AT202" s="221" t="s">
        <v>234</v>
      </c>
      <c r="AU202" s="221" t="s">
        <v>86</v>
      </c>
      <c r="AY202" s="17" t="s">
        <v>115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7" t="s">
        <v>84</v>
      </c>
      <c r="BK202" s="222">
        <f>ROUND(I202*H202,2)</f>
        <v>0</v>
      </c>
      <c r="BL202" s="17" t="s">
        <v>134</v>
      </c>
      <c r="BM202" s="221" t="s">
        <v>303</v>
      </c>
    </row>
    <row r="203" s="2" customFormat="1" ht="16.5" customHeight="1">
      <c r="A203" s="38"/>
      <c r="B203" s="39"/>
      <c r="C203" s="273" t="s">
        <v>304</v>
      </c>
      <c r="D203" s="273" t="s">
        <v>234</v>
      </c>
      <c r="E203" s="274" t="s">
        <v>305</v>
      </c>
      <c r="F203" s="275" t="s">
        <v>306</v>
      </c>
      <c r="G203" s="276" t="s">
        <v>183</v>
      </c>
      <c r="H203" s="277">
        <v>3.0899999999999999</v>
      </c>
      <c r="I203" s="278"/>
      <c r="J203" s="279">
        <f>ROUND(I203*H203,2)</f>
        <v>0</v>
      </c>
      <c r="K203" s="275" t="s">
        <v>169</v>
      </c>
      <c r="L203" s="280"/>
      <c r="M203" s="281" t="s">
        <v>1</v>
      </c>
      <c r="N203" s="282" t="s">
        <v>41</v>
      </c>
      <c r="O203" s="91"/>
      <c r="P203" s="219">
        <f>O203*H203</f>
        <v>0</v>
      </c>
      <c r="Q203" s="219">
        <v>0.080000000000000002</v>
      </c>
      <c r="R203" s="219">
        <f>Q203*H203</f>
        <v>0.2472</v>
      </c>
      <c r="S203" s="219">
        <v>0</v>
      </c>
      <c r="T203" s="22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1" t="s">
        <v>151</v>
      </c>
      <c r="AT203" s="221" t="s">
        <v>234</v>
      </c>
      <c r="AU203" s="221" t="s">
        <v>86</v>
      </c>
      <c r="AY203" s="17" t="s">
        <v>115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7" t="s">
        <v>84</v>
      </c>
      <c r="BK203" s="222">
        <f>ROUND(I203*H203,2)</f>
        <v>0</v>
      </c>
      <c r="BL203" s="17" t="s">
        <v>134</v>
      </c>
      <c r="BM203" s="221" t="s">
        <v>307</v>
      </c>
    </row>
    <row r="204" s="13" customFormat="1">
      <c r="A204" s="13"/>
      <c r="B204" s="234"/>
      <c r="C204" s="235"/>
      <c r="D204" s="225" t="s">
        <v>122</v>
      </c>
      <c r="E204" s="235"/>
      <c r="F204" s="237" t="s">
        <v>308</v>
      </c>
      <c r="G204" s="235"/>
      <c r="H204" s="238">
        <v>3.0899999999999999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122</v>
      </c>
      <c r="AU204" s="244" t="s">
        <v>86</v>
      </c>
      <c r="AV204" s="13" t="s">
        <v>86</v>
      </c>
      <c r="AW204" s="13" t="s">
        <v>4</v>
      </c>
      <c r="AX204" s="13" t="s">
        <v>84</v>
      </c>
      <c r="AY204" s="244" t="s">
        <v>115</v>
      </c>
    </row>
    <row r="205" s="2" customFormat="1" ht="24.15" customHeight="1">
      <c r="A205" s="38"/>
      <c r="B205" s="39"/>
      <c r="C205" s="210" t="s">
        <v>309</v>
      </c>
      <c r="D205" s="210" t="s">
        <v>116</v>
      </c>
      <c r="E205" s="211" t="s">
        <v>310</v>
      </c>
      <c r="F205" s="212" t="s">
        <v>311</v>
      </c>
      <c r="G205" s="213" t="s">
        <v>183</v>
      </c>
      <c r="H205" s="214">
        <v>139</v>
      </c>
      <c r="I205" s="215"/>
      <c r="J205" s="216">
        <f>ROUND(I205*H205,2)</f>
        <v>0</v>
      </c>
      <c r="K205" s="212" t="s">
        <v>169</v>
      </c>
      <c r="L205" s="44"/>
      <c r="M205" s="217" t="s">
        <v>1</v>
      </c>
      <c r="N205" s="218" t="s">
        <v>41</v>
      </c>
      <c r="O205" s="91"/>
      <c r="P205" s="219">
        <f>O205*H205</f>
        <v>0</v>
      </c>
      <c r="Q205" s="219">
        <v>0.10095</v>
      </c>
      <c r="R205" s="219">
        <f>Q205*H205</f>
        <v>14.03205</v>
      </c>
      <c r="S205" s="219">
        <v>0</v>
      </c>
      <c r="T205" s="22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1" t="s">
        <v>134</v>
      </c>
      <c r="AT205" s="221" t="s">
        <v>116</v>
      </c>
      <c r="AU205" s="221" t="s">
        <v>86</v>
      </c>
      <c r="AY205" s="17" t="s">
        <v>115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7" t="s">
        <v>84</v>
      </c>
      <c r="BK205" s="222">
        <f>ROUND(I205*H205,2)</f>
        <v>0</v>
      </c>
      <c r="BL205" s="17" t="s">
        <v>134</v>
      </c>
      <c r="BM205" s="221" t="s">
        <v>312</v>
      </c>
    </row>
    <row r="206" s="2" customFormat="1">
      <c r="A206" s="38"/>
      <c r="B206" s="39"/>
      <c r="C206" s="40"/>
      <c r="D206" s="225" t="s">
        <v>171</v>
      </c>
      <c r="E206" s="40"/>
      <c r="F206" s="258" t="s">
        <v>172</v>
      </c>
      <c r="G206" s="40"/>
      <c r="H206" s="40"/>
      <c r="I206" s="259"/>
      <c r="J206" s="40"/>
      <c r="K206" s="40"/>
      <c r="L206" s="44"/>
      <c r="M206" s="260"/>
      <c r="N206" s="261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171</v>
      </c>
      <c r="AU206" s="17" t="s">
        <v>86</v>
      </c>
    </row>
    <row r="207" s="2" customFormat="1" ht="16.5" customHeight="1">
      <c r="A207" s="38"/>
      <c r="B207" s="39"/>
      <c r="C207" s="273" t="s">
        <v>313</v>
      </c>
      <c r="D207" s="273" t="s">
        <v>234</v>
      </c>
      <c r="E207" s="274" t="s">
        <v>314</v>
      </c>
      <c r="F207" s="275" t="s">
        <v>315</v>
      </c>
      <c r="G207" s="276" t="s">
        <v>183</v>
      </c>
      <c r="H207" s="277">
        <v>141.78</v>
      </c>
      <c r="I207" s="278"/>
      <c r="J207" s="279">
        <f>ROUND(I207*H207,2)</f>
        <v>0</v>
      </c>
      <c r="K207" s="275" t="s">
        <v>169</v>
      </c>
      <c r="L207" s="280"/>
      <c r="M207" s="281" t="s">
        <v>1</v>
      </c>
      <c r="N207" s="282" t="s">
        <v>41</v>
      </c>
      <c r="O207" s="91"/>
      <c r="P207" s="219">
        <f>O207*H207</f>
        <v>0</v>
      </c>
      <c r="Q207" s="219">
        <v>0.024</v>
      </c>
      <c r="R207" s="219">
        <f>Q207*H207</f>
        <v>3.40272</v>
      </c>
      <c r="S207" s="219">
        <v>0</v>
      </c>
      <c r="T207" s="22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1" t="s">
        <v>151</v>
      </c>
      <c r="AT207" s="221" t="s">
        <v>234</v>
      </c>
      <c r="AU207" s="221" t="s">
        <v>86</v>
      </c>
      <c r="AY207" s="17" t="s">
        <v>115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7" t="s">
        <v>84</v>
      </c>
      <c r="BK207" s="222">
        <f>ROUND(I207*H207,2)</f>
        <v>0</v>
      </c>
      <c r="BL207" s="17" t="s">
        <v>134</v>
      </c>
      <c r="BM207" s="221" t="s">
        <v>316</v>
      </c>
    </row>
    <row r="208" s="13" customFormat="1">
      <c r="A208" s="13"/>
      <c r="B208" s="234"/>
      <c r="C208" s="235"/>
      <c r="D208" s="225" t="s">
        <v>122</v>
      </c>
      <c r="E208" s="235"/>
      <c r="F208" s="237" t="s">
        <v>317</v>
      </c>
      <c r="G208" s="235"/>
      <c r="H208" s="238">
        <v>141.78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122</v>
      </c>
      <c r="AU208" s="244" t="s">
        <v>86</v>
      </c>
      <c r="AV208" s="13" t="s">
        <v>86</v>
      </c>
      <c r="AW208" s="13" t="s">
        <v>4</v>
      </c>
      <c r="AX208" s="13" t="s">
        <v>84</v>
      </c>
      <c r="AY208" s="244" t="s">
        <v>115</v>
      </c>
    </row>
    <row r="209" s="2" customFormat="1" ht="24.15" customHeight="1">
      <c r="A209" s="38"/>
      <c r="B209" s="39"/>
      <c r="C209" s="210" t="s">
        <v>318</v>
      </c>
      <c r="D209" s="210" t="s">
        <v>116</v>
      </c>
      <c r="E209" s="211" t="s">
        <v>319</v>
      </c>
      <c r="F209" s="212" t="s">
        <v>320</v>
      </c>
      <c r="G209" s="213" t="s">
        <v>188</v>
      </c>
      <c r="H209" s="214">
        <v>2.6219999999999999</v>
      </c>
      <c r="I209" s="215"/>
      <c r="J209" s="216">
        <f>ROUND(I209*H209,2)</f>
        <v>0</v>
      </c>
      <c r="K209" s="212" t="s">
        <v>169</v>
      </c>
      <c r="L209" s="44"/>
      <c r="M209" s="217" t="s">
        <v>1</v>
      </c>
      <c r="N209" s="218" t="s">
        <v>41</v>
      </c>
      <c r="O209" s="91"/>
      <c r="P209" s="219">
        <f>O209*H209</f>
        <v>0</v>
      </c>
      <c r="Q209" s="219">
        <v>2.2563399999999998</v>
      </c>
      <c r="R209" s="219">
        <f>Q209*H209</f>
        <v>5.9161234799999995</v>
      </c>
      <c r="S209" s="219">
        <v>0</v>
      </c>
      <c r="T209" s="22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1" t="s">
        <v>134</v>
      </c>
      <c r="AT209" s="221" t="s">
        <v>116</v>
      </c>
      <c r="AU209" s="221" t="s">
        <v>86</v>
      </c>
      <c r="AY209" s="17" t="s">
        <v>115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7" t="s">
        <v>84</v>
      </c>
      <c r="BK209" s="222">
        <f>ROUND(I209*H209,2)</f>
        <v>0</v>
      </c>
      <c r="BL209" s="17" t="s">
        <v>134</v>
      </c>
      <c r="BM209" s="221" t="s">
        <v>321</v>
      </c>
    </row>
    <row r="210" s="2" customFormat="1">
      <c r="A210" s="38"/>
      <c r="B210" s="39"/>
      <c r="C210" s="40"/>
      <c r="D210" s="225" t="s">
        <v>171</v>
      </c>
      <c r="E210" s="40"/>
      <c r="F210" s="258" t="s">
        <v>322</v>
      </c>
      <c r="G210" s="40"/>
      <c r="H210" s="40"/>
      <c r="I210" s="259"/>
      <c r="J210" s="40"/>
      <c r="K210" s="40"/>
      <c r="L210" s="44"/>
      <c r="M210" s="260"/>
      <c r="N210" s="261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171</v>
      </c>
      <c r="AU210" s="17" t="s">
        <v>86</v>
      </c>
    </row>
    <row r="211" s="13" customFormat="1">
      <c r="A211" s="13"/>
      <c r="B211" s="234"/>
      <c r="C211" s="235"/>
      <c r="D211" s="225" t="s">
        <v>122</v>
      </c>
      <c r="E211" s="236" t="s">
        <v>1</v>
      </c>
      <c r="F211" s="237" t="s">
        <v>323</v>
      </c>
      <c r="G211" s="235"/>
      <c r="H211" s="238">
        <v>0.12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122</v>
      </c>
      <c r="AU211" s="244" t="s">
        <v>86</v>
      </c>
      <c r="AV211" s="13" t="s">
        <v>86</v>
      </c>
      <c r="AW211" s="13" t="s">
        <v>32</v>
      </c>
      <c r="AX211" s="13" t="s">
        <v>76</v>
      </c>
      <c r="AY211" s="244" t="s">
        <v>115</v>
      </c>
    </row>
    <row r="212" s="13" customFormat="1">
      <c r="A212" s="13"/>
      <c r="B212" s="234"/>
      <c r="C212" s="235"/>
      <c r="D212" s="225" t="s">
        <v>122</v>
      </c>
      <c r="E212" s="236" t="s">
        <v>1</v>
      </c>
      <c r="F212" s="237" t="s">
        <v>324</v>
      </c>
      <c r="G212" s="235"/>
      <c r="H212" s="238">
        <v>2.5019999999999998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122</v>
      </c>
      <c r="AU212" s="244" t="s">
        <v>86</v>
      </c>
      <c r="AV212" s="13" t="s">
        <v>86</v>
      </c>
      <c r="AW212" s="13" t="s">
        <v>32</v>
      </c>
      <c r="AX212" s="13" t="s">
        <v>76</v>
      </c>
      <c r="AY212" s="244" t="s">
        <v>115</v>
      </c>
    </row>
    <row r="213" s="15" customFormat="1">
      <c r="A213" s="15"/>
      <c r="B213" s="262"/>
      <c r="C213" s="263"/>
      <c r="D213" s="225" t="s">
        <v>122</v>
      </c>
      <c r="E213" s="264" t="s">
        <v>1</v>
      </c>
      <c r="F213" s="265" t="s">
        <v>209</v>
      </c>
      <c r="G213" s="263"/>
      <c r="H213" s="266">
        <v>2.6219999999999999</v>
      </c>
      <c r="I213" s="267"/>
      <c r="J213" s="263"/>
      <c r="K213" s="263"/>
      <c r="L213" s="268"/>
      <c r="M213" s="269"/>
      <c r="N213" s="270"/>
      <c r="O213" s="270"/>
      <c r="P213" s="270"/>
      <c r="Q213" s="270"/>
      <c r="R213" s="270"/>
      <c r="S213" s="270"/>
      <c r="T213" s="27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2" t="s">
        <v>122</v>
      </c>
      <c r="AU213" s="272" t="s">
        <v>86</v>
      </c>
      <c r="AV213" s="15" t="s">
        <v>134</v>
      </c>
      <c r="AW213" s="15" t="s">
        <v>32</v>
      </c>
      <c r="AX213" s="15" t="s">
        <v>84</v>
      </c>
      <c r="AY213" s="272" t="s">
        <v>115</v>
      </c>
    </row>
    <row r="214" s="2" customFormat="1" ht="24.15" customHeight="1">
      <c r="A214" s="38"/>
      <c r="B214" s="39"/>
      <c r="C214" s="210" t="s">
        <v>325</v>
      </c>
      <c r="D214" s="210" t="s">
        <v>116</v>
      </c>
      <c r="E214" s="211" t="s">
        <v>326</v>
      </c>
      <c r="F214" s="212" t="s">
        <v>327</v>
      </c>
      <c r="G214" s="213" t="s">
        <v>183</v>
      </c>
      <c r="H214" s="214">
        <v>6</v>
      </c>
      <c r="I214" s="215"/>
      <c r="J214" s="216">
        <f>ROUND(I214*H214,2)</f>
        <v>0</v>
      </c>
      <c r="K214" s="212" t="s">
        <v>169</v>
      </c>
      <c r="L214" s="44"/>
      <c r="M214" s="217" t="s">
        <v>1</v>
      </c>
      <c r="N214" s="218" t="s">
        <v>41</v>
      </c>
      <c r="O214" s="91"/>
      <c r="P214" s="219">
        <f>O214*H214</f>
        <v>0</v>
      </c>
      <c r="Q214" s="219">
        <v>1.0000000000000001E-05</v>
      </c>
      <c r="R214" s="219">
        <f>Q214*H214</f>
        <v>6.0000000000000008E-05</v>
      </c>
      <c r="S214" s="219">
        <v>0</v>
      </c>
      <c r="T214" s="22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1" t="s">
        <v>134</v>
      </c>
      <c r="AT214" s="221" t="s">
        <v>116</v>
      </c>
      <c r="AU214" s="221" t="s">
        <v>86</v>
      </c>
      <c r="AY214" s="17" t="s">
        <v>115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7" t="s">
        <v>84</v>
      </c>
      <c r="BK214" s="222">
        <f>ROUND(I214*H214,2)</f>
        <v>0</v>
      </c>
      <c r="BL214" s="17" t="s">
        <v>134</v>
      </c>
      <c r="BM214" s="221" t="s">
        <v>328</v>
      </c>
    </row>
    <row r="215" s="2" customFormat="1">
      <c r="A215" s="38"/>
      <c r="B215" s="39"/>
      <c r="C215" s="40"/>
      <c r="D215" s="225" t="s">
        <v>171</v>
      </c>
      <c r="E215" s="40"/>
      <c r="F215" s="258" t="s">
        <v>172</v>
      </c>
      <c r="G215" s="40"/>
      <c r="H215" s="40"/>
      <c r="I215" s="259"/>
      <c r="J215" s="40"/>
      <c r="K215" s="40"/>
      <c r="L215" s="44"/>
      <c r="M215" s="260"/>
      <c r="N215" s="261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171</v>
      </c>
      <c r="AU215" s="17" t="s">
        <v>86</v>
      </c>
    </row>
    <row r="216" s="2" customFormat="1" ht="24.15" customHeight="1">
      <c r="A216" s="38"/>
      <c r="B216" s="39"/>
      <c r="C216" s="210" t="s">
        <v>329</v>
      </c>
      <c r="D216" s="210" t="s">
        <v>116</v>
      </c>
      <c r="E216" s="211" t="s">
        <v>330</v>
      </c>
      <c r="F216" s="212" t="s">
        <v>331</v>
      </c>
      <c r="G216" s="213" t="s">
        <v>183</v>
      </c>
      <c r="H216" s="214">
        <v>6</v>
      </c>
      <c r="I216" s="215"/>
      <c r="J216" s="216">
        <f>ROUND(I216*H216,2)</f>
        <v>0</v>
      </c>
      <c r="K216" s="212" t="s">
        <v>169</v>
      </c>
      <c r="L216" s="44"/>
      <c r="M216" s="217" t="s">
        <v>1</v>
      </c>
      <c r="N216" s="218" t="s">
        <v>41</v>
      </c>
      <c r="O216" s="91"/>
      <c r="P216" s="219">
        <f>O216*H216</f>
        <v>0</v>
      </c>
      <c r="Q216" s="219">
        <v>0.00034000000000000002</v>
      </c>
      <c r="R216" s="219">
        <f>Q216*H216</f>
        <v>0.0020400000000000001</v>
      </c>
      <c r="S216" s="219">
        <v>0</v>
      </c>
      <c r="T216" s="22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1" t="s">
        <v>134</v>
      </c>
      <c r="AT216" s="221" t="s">
        <v>116</v>
      </c>
      <c r="AU216" s="221" t="s">
        <v>86</v>
      </c>
      <c r="AY216" s="17" t="s">
        <v>115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7" t="s">
        <v>84</v>
      </c>
      <c r="BK216" s="222">
        <f>ROUND(I216*H216,2)</f>
        <v>0</v>
      </c>
      <c r="BL216" s="17" t="s">
        <v>134</v>
      </c>
      <c r="BM216" s="221" t="s">
        <v>332</v>
      </c>
    </row>
    <row r="217" s="2" customFormat="1">
      <c r="A217" s="38"/>
      <c r="B217" s="39"/>
      <c r="C217" s="40"/>
      <c r="D217" s="225" t="s">
        <v>171</v>
      </c>
      <c r="E217" s="40"/>
      <c r="F217" s="258" t="s">
        <v>172</v>
      </c>
      <c r="G217" s="40"/>
      <c r="H217" s="40"/>
      <c r="I217" s="259"/>
      <c r="J217" s="40"/>
      <c r="K217" s="40"/>
      <c r="L217" s="44"/>
      <c r="M217" s="260"/>
      <c r="N217" s="261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171</v>
      </c>
      <c r="AU217" s="17" t="s">
        <v>86</v>
      </c>
    </row>
    <row r="218" s="2" customFormat="1" ht="16.5" customHeight="1">
      <c r="A218" s="38"/>
      <c r="B218" s="39"/>
      <c r="C218" s="210" t="s">
        <v>333</v>
      </c>
      <c r="D218" s="210" t="s">
        <v>116</v>
      </c>
      <c r="E218" s="211" t="s">
        <v>334</v>
      </c>
      <c r="F218" s="212" t="s">
        <v>335</v>
      </c>
      <c r="G218" s="213" t="s">
        <v>183</v>
      </c>
      <c r="H218" s="214">
        <v>6</v>
      </c>
      <c r="I218" s="215"/>
      <c r="J218" s="216">
        <f>ROUND(I218*H218,2)</f>
        <v>0</v>
      </c>
      <c r="K218" s="212" t="s">
        <v>169</v>
      </c>
      <c r="L218" s="44"/>
      <c r="M218" s="217" t="s">
        <v>1</v>
      </c>
      <c r="N218" s="218" t="s">
        <v>41</v>
      </c>
      <c r="O218" s="91"/>
      <c r="P218" s="219">
        <f>O218*H218</f>
        <v>0</v>
      </c>
      <c r="Q218" s="219">
        <v>0</v>
      </c>
      <c r="R218" s="219">
        <f>Q218*H218</f>
        <v>0</v>
      </c>
      <c r="S218" s="219">
        <v>0</v>
      </c>
      <c r="T218" s="22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1" t="s">
        <v>134</v>
      </c>
      <c r="AT218" s="221" t="s">
        <v>116</v>
      </c>
      <c r="AU218" s="221" t="s">
        <v>86</v>
      </c>
      <c r="AY218" s="17" t="s">
        <v>115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7" t="s">
        <v>84</v>
      </c>
      <c r="BK218" s="222">
        <f>ROUND(I218*H218,2)</f>
        <v>0</v>
      </c>
      <c r="BL218" s="17" t="s">
        <v>134</v>
      </c>
      <c r="BM218" s="221" t="s">
        <v>336</v>
      </c>
    </row>
    <row r="219" s="2" customFormat="1">
      <c r="A219" s="38"/>
      <c r="B219" s="39"/>
      <c r="C219" s="40"/>
      <c r="D219" s="225" t="s">
        <v>171</v>
      </c>
      <c r="E219" s="40"/>
      <c r="F219" s="258" t="s">
        <v>172</v>
      </c>
      <c r="G219" s="40"/>
      <c r="H219" s="40"/>
      <c r="I219" s="259"/>
      <c r="J219" s="40"/>
      <c r="K219" s="40"/>
      <c r="L219" s="44"/>
      <c r="M219" s="260"/>
      <c r="N219" s="261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171</v>
      </c>
      <c r="AU219" s="17" t="s">
        <v>86</v>
      </c>
    </row>
    <row r="220" s="13" customFormat="1">
      <c r="A220" s="13"/>
      <c r="B220" s="234"/>
      <c r="C220" s="235"/>
      <c r="D220" s="225" t="s">
        <v>122</v>
      </c>
      <c r="E220" s="236" t="s">
        <v>1</v>
      </c>
      <c r="F220" s="237" t="s">
        <v>337</v>
      </c>
      <c r="G220" s="235"/>
      <c r="H220" s="238">
        <v>6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122</v>
      </c>
      <c r="AU220" s="244" t="s">
        <v>86</v>
      </c>
      <c r="AV220" s="13" t="s">
        <v>86</v>
      </c>
      <c r="AW220" s="13" t="s">
        <v>32</v>
      </c>
      <c r="AX220" s="13" t="s">
        <v>84</v>
      </c>
      <c r="AY220" s="244" t="s">
        <v>115</v>
      </c>
    </row>
    <row r="221" s="11" customFormat="1" ht="22.8" customHeight="1">
      <c r="A221" s="11"/>
      <c r="B221" s="196"/>
      <c r="C221" s="197"/>
      <c r="D221" s="198" t="s">
        <v>75</v>
      </c>
      <c r="E221" s="256" t="s">
        <v>338</v>
      </c>
      <c r="F221" s="256" t="s">
        <v>339</v>
      </c>
      <c r="G221" s="197"/>
      <c r="H221" s="197"/>
      <c r="I221" s="200"/>
      <c r="J221" s="257">
        <f>BK221</f>
        <v>0</v>
      </c>
      <c r="K221" s="197"/>
      <c r="L221" s="202"/>
      <c r="M221" s="203"/>
      <c r="N221" s="204"/>
      <c r="O221" s="204"/>
      <c r="P221" s="205">
        <f>SUM(P222:P243)</f>
        <v>0</v>
      </c>
      <c r="Q221" s="204"/>
      <c r="R221" s="205">
        <f>SUM(R222:R243)</f>
        <v>0</v>
      </c>
      <c r="S221" s="204"/>
      <c r="T221" s="206">
        <f>SUM(T222:T243)</f>
        <v>0</v>
      </c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R221" s="207" t="s">
        <v>84</v>
      </c>
      <c r="AT221" s="208" t="s">
        <v>75</v>
      </c>
      <c r="AU221" s="208" t="s">
        <v>84</v>
      </c>
      <c r="AY221" s="207" t="s">
        <v>115</v>
      </c>
      <c r="BK221" s="209">
        <f>SUM(BK222:BK243)</f>
        <v>0</v>
      </c>
    </row>
    <row r="222" s="2" customFormat="1" ht="21.75" customHeight="1">
      <c r="A222" s="38"/>
      <c r="B222" s="39"/>
      <c r="C222" s="210" t="s">
        <v>340</v>
      </c>
      <c r="D222" s="210" t="s">
        <v>116</v>
      </c>
      <c r="E222" s="211" t="s">
        <v>341</v>
      </c>
      <c r="F222" s="212" t="s">
        <v>342</v>
      </c>
      <c r="G222" s="213" t="s">
        <v>221</v>
      </c>
      <c r="H222" s="214">
        <v>40.310000000000002</v>
      </c>
      <c r="I222" s="215"/>
      <c r="J222" s="216">
        <f>ROUND(I222*H222,2)</f>
        <v>0</v>
      </c>
      <c r="K222" s="212" t="s">
        <v>169</v>
      </c>
      <c r="L222" s="44"/>
      <c r="M222" s="217" t="s">
        <v>1</v>
      </c>
      <c r="N222" s="218" t="s">
        <v>41</v>
      </c>
      <c r="O222" s="91"/>
      <c r="P222" s="219">
        <f>O222*H222</f>
        <v>0</v>
      </c>
      <c r="Q222" s="219">
        <v>0</v>
      </c>
      <c r="R222" s="219">
        <f>Q222*H222</f>
        <v>0</v>
      </c>
      <c r="S222" s="219">
        <v>0</v>
      </c>
      <c r="T222" s="22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1" t="s">
        <v>134</v>
      </c>
      <c r="AT222" s="221" t="s">
        <v>116</v>
      </c>
      <c r="AU222" s="221" t="s">
        <v>86</v>
      </c>
      <c r="AY222" s="17" t="s">
        <v>115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7" t="s">
        <v>84</v>
      </c>
      <c r="BK222" s="222">
        <f>ROUND(I222*H222,2)</f>
        <v>0</v>
      </c>
      <c r="BL222" s="17" t="s">
        <v>134</v>
      </c>
      <c r="BM222" s="221" t="s">
        <v>343</v>
      </c>
    </row>
    <row r="223" s="13" customFormat="1">
      <c r="A223" s="13"/>
      <c r="B223" s="234"/>
      <c r="C223" s="235"/>
      <c r="D223" s="225" t="s">
        <v>122</v>
      </c>
      <c r="E223" s="236" t="s">
        <v>1</v>
      </c>
      <c r="F223" s="237" t="s">
        <v>344</v>
      </c>
      <c r="G223" s="235"/>
      <c r="H223" s="238">
        <v>40.310000000000002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122</v>
      </c>
      <c r="AU223" s="244" t="s">
        <v>86</v>
      </c>
      <c r="AV223" s="13" t="s">
        <v>86</v>
      </c>
      <c r="AW223" s="13" t="s">
        <v>32</v>
      </c>
      <c r="AX223" s="13" t="s">
        <v>84</v>
      </c>
      <c r="AY223" s="244" t="s">
        <v>115</v>
      </c>
    </row>
    <row r="224" s="2" customFormat="1" ht="24.15" customHeight="1">
      <c r="A224" s="38"/>
      <c r="B224" s="39"/>
      <c r="C224" s="210" t="s">
        <v>345</v>
      </c>
      <c r="D224" s="210" t="s">
        <v>116</v>
      </c>
      <c r="E224" s="211" t="s">
        <v>346</v>
      </c>
      <c r="F224" s="212" t="s">
        <v>347</v>
      </c>
      <c r="G224" s="213" t="s">
        <v>221</v>
      </c>
      <c r="H224" s="214">
        <v>642.08000000000004</v>
      </c>
      <c r="I224" s="215"/>
      <c r="J224" s="216">
        <f>ROUND(I224*H224,2)</f>
        <v>0</v>
      </c>
      <c r="K224" s="212" t="s">
        <v>169</v>
      </c>
      <c r="L224" s="44"/>
      <c r="M224" s="217" t="s">
        <v>1</v>
      </c>
      <c r="N224" s="218" t="s">
        <v>41</v>
      </c>
      <c r="O224" s="91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1" t="s">
        <v>134</v>
      </c>
      <c r="AT224" s="221" t="s">
        <v>116</v>
      </c>
      <c r="AU224" s="221" t="s">
        <v>86</v>
      </c>
      <c r="AY224" s="17" t="s">
        <v>115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7" t="s">
        <v>84</v>
      </c>
      <c r="BK224" s="222">
        <f>ROUND(I224*H224,2)</f>
        <v>0</v>
      </c>
      <c r="BL224" s="17" t="s">
        <v>134</v>
      </c>
      <c r="BM224" s="221" t="s">
        <v>348</v>
      </c>
    </row>
    <row r="225" s="13" customFormat="1">
      <c r="A225" s="13"/>
      <c r="B225" s="234"/>
      <c r="C225" s="235"/>
      <c r="D225" s="225" t="s">
        <v>122</v>
      </c>
      <c r="E225" s="236" t="s">
        <v>1</v>
      </c>
      <c r="F225" s="237" t="s">
        <v>349</v>
      </c>
      <c r="G225" s="235"/>
      <c r="H225" s="238">
        <v>642.08000000000004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122</v>
      </c>
      <c r="AU225" s="244" t="s">
        <v>86</v>
      </c>
      <c r="AV225" s="13" t="s">
        <v>86</v>
      </c>
      <c r="AW225" s="13" t="s">
        <v>32</v>
      </c>
      <c r="AX225" s="13" t="s">
        <v>84</v>
      </c>
      <c r="AY225" s="244" t="s">
        <v>115</v>
      </c>
    </row>
    <row r="226" s="2" customFormat="1" ht="21.75" customHeight="1">
      <c r="A226" s="38"/>
      <c r="B226" s="39"/>
      <c r="C226" s="210" t="s">
        <v>350</v>
      </c>
      <c r="D226" s="210" t="s">
        <v>116</v>
      </c>
      <c r="E226" s="211" t="s">
        <v>351</v>
      </c>
      <c r="F226" s="212" t="s">
        <v>352</v>
      </c>
      <c r="G226" s="213" t="s">
        <v>221</v>
      </c>
      <c r="H226" s="214">
        <v>36.140000000000001</v>
      </c>
      <c r="I226" s="215"/>
      <c r="J226" s="216">
        <f>ROUND(I226*H226,2)</f>
        <v>0</v>
      </c>
      <c r="K226" s="212" t="s">
        <v>169</v>
      </c>
      <c r="L226" s="44"/>
      <c r="M226" s="217" t="s">
        <v>1</v>
      </c>
      <c r="N226" s="218" t="s">
        <v>41</v>
      </c>
      <c r="O226" s="91"/>
      <c r="P226" s="219">
        <f>O226*H226</f>
        <v>0</v>
      </c>
      <c r="Q226" s="219">
        <v>0</v>
      </c>
      <c r="R226" s="219">
        <f>Q226*H226</f>
        <v>0</v>
      </c>
      <c r="S226" s="219">
        <v>0</v>
      </c>
      <c r="T226" s="22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1" t="s">
        <v>134</v>
      </c>
      <c r="AT226" s="221" t="s">
        <v>116</v>
      </c>
      <c r="AU226" s="221" t="s">
        <v>86</v>
      </c>
      <c r="AY226" s="17" t="s">
        <v>115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7" t="s">
        <v>84</v>
      </c>
      <c r="BK226" s="222">
        <f>ROUND(I226*H226,2)</f>
        <v>0</v>
      </c>
      <c r="BL226" s="17" t="s">
        <v>134</v>
      </c>
      <c r="BM226" s="221" t="s">
        <v>353</v>
      </c>
    </row>
    <row r="227" s="13" customFormat="1">
      <c r="A227" s="13"/>
      <c r="B227" s="234"/>
      <c r="C227" s="235"/>
      <c r="D227" s="225" t="s">
        <v>122</v>
      </c>
      <c r="E227" s="236" t="s">
        <v>1</v>
      </c>
      <c r="F227" s="237" t="s">
        <v>354</v>
      </c>
      <c r="G227" s="235"/>
      <c r="H227" s="238">
        <v>36.140000000000001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122</v>
      </c>
      <c r="AU227" s="244" t="s">
        <v>86</v>
      </c>
      <c r="AV227" s="13" t="s">
        <v>86</v>
      </c>
      <c r="AW227" s="13" t="s">
        <v>32</v>
      </c>
      <c r="AX227" s="13" t="s">
        <v>84</v>
      </c>
      <c r="AY227" s="244" t="s">
        <v>115</v>
      </c>
    </row>
    <row r="228" s="2" customFormat="1" ht="24.15" customHeight="1">
      <c r="A228" s="38"/>
      <c r="B228" s="39"/>
      <c r="C228" s="210" t="s">
        <v>355</v>
      </c>
      <c r="D228" s="210" t="s">
        <v>116</v>
      </c>
      <c r="E228" s="211" t="s">
        <v>356</v>
      </c>
      <c r="F228" s="212" t="s">
        <v>357</v>
      </c>
      <c r="G228" s="213" t="s">
        <v>221</v>
      </c>
      <c r="H228" s="214">
        <v>578.24000000000001</v>
      </c>
      <c r="I228" s="215"/>
      <c r="J228" s="216">
        <f>ROUND(I228*H228,2)</f>
        <v>0</v>
      </c>
      <c r="K228" s="212" t="s">
        <v>169</v>
      </c>
      <c r="L228" s="44"/>
      <c r="M228" s="217" t="s">
        <v>1</v>
      </c>
      <c r="N228" s="218" t="s">
        <v>41</v>
      </c>
      <c r="O228" s="91"/>
      <c r="P228" s="219">
        <f>O228*H228</f>
        <v>0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1" t="s">
        <v>134</v>
      </c>
      <c r="AT228" s="221" t="s">
        <v>116</v>
      </c>
      <c r="AU228" s="221" t="s">
        <v>86</v>
      </c>
      <c r="AY228" s="17" t="s">
        <v>115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7" t="s">
        <v>84</v>
      </c>
      <c r="BK228" s="222">
        <f>ROUND(I228*H228,2)</f>
        <v>0</v>
      </c>
      <c r="BL228" s="17" t="s">
        <v>134</v>
      </c>
      <c r="BM228" s="221" t="s">
        <v>358</v>
      </c>
    </row>
    <row r="229" s="13" customFormat="1">
      <c r="A229" s="13"/>
      <c r="B229" s="234"/>
      <c r="C229" s="235"/>
      <c r="D229" s="225" t="s">
        <v>122</v>
      </c>
      <c r="E229" s="236" t="s">
        <v>1</v>
      </c>
      <c r="F229" s="237" t="s">
        <v>359</v>
      </c>
      <c r="G229" s="235"/>
      <c r="H229" s="238">
        <v>578.24000000000001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122</v>
      </c>
      <c r="AU229" s="244" t="s">
        <v>86</v>
      </c>
      <c r="AV229" s="13" t="s">
        <v>86</v>
      </c>
      <c r="AW229" s="13" t="s">
        <v>32</v>
      </c>
      <c r="AX229" s="13" t="s">
        <v>84</v>
      </c>
      <c r="AY229" s="244" t="s">
        <v>115</v>
      </c>
    </row>
    <row r="230" s="2" customFormat="1" ht="16.5" customHeight="1">
      <c r="A230" s="38"/>
      <c r="B230" s="39"/>
      <c r="C230" s="210" t="s">
        <v>360</v>
      </c>
      <c r="D230" s="210" t="s">
        <v>116</v>
      </c>
      <c r="E230" s="211" t="s">
        <v>361</v>
      </c>
      <c r="F230" s="212" t="s">
        <v>362</v>
      </c>
      <c r="G230" s="213" t="s">
        <v>221</v>
      </c>
      <c r="H230" s="214">
        <v>29.52</v>
      </c>
      <c r="I230" s="215"/>
      <c r="J230" s="216">
        <f>ROUND(I230*H230,2)</f>
        <v>0</v>
      </c>
      <c r="K230" s="212" t="s">
        <v>169</v>
      </c>
      <c r="L230" s="44"/>
      <c r="M230" s="217" t="s">
        <v>1</v>
      </c>
      <c r="N230" s="218" t="s">
        <v>41</v>
      </c>
      <c r="O230" s="91"/>
      <c r="P230" s="219">
        <f>O230*H230</f>
        <v>0</v>
      </c>
      <c r="Q230" s="219">
        <v>0</v>
      </c>
      <c r="R230" s="219">
        <f>Q230*H230</f>
        <v>0</v>
      </c>
      <c r="S230" s="219">
        <v>0</v>
      </c>
      <c r="T230" s="22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1" t="s">
        <v>134</v>
      </c>
      <c r="AT230" s="221" t="s">
        <v>116</v>
      </c>
      <c r="AU230" s="221" t="s">
        <v>86</v>
      </c>
      <c r="AY230" s="17" t="s">
        <v>115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7" t="s">
        <v>84</v>
      </c>
      <c r="BK230" s="222">
        <f>ROUND(I230*H230,2)</f>
        <v>0</v>
      </c>
      <c r="BL230" s="17" t="s">
        <v>134</v>
      </c>
      <c r="BM230" s="221" t="s">
        <v>363</v>
      </c>
    </row>
    <row r="231" s="13" customFormat="1">
      <c r="A231" s="13"/>
      <c r="B231" s="234"/>
      <c r="C231" s="235"/>
      <c r="D231" s="225" t="s">
        <v>122</v>
      </c>
      <c r="E231" s="236" t="s">
        <v>1</v>
      </c>
      <c r="F231" s="237" t="s">
        <v>364</v>
      </c>
      <c r="G231" s="235"/>
      <c r="H231" s="238">
        <v>29.52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122</v>
      </c>
      <c r="AU231" s="244" t="s">
        <v>86</v>
      </c>
      <c r="AV231" s="13" t="s">
        <v>86</v>
      </c>
      <c r="AW231" s="13" t="s">
        <v>32</v>
      </c>
      <c r="AX231" s="13" t="s">
        <v>84</v>
      </c>
      <c r="AY231" s="244" t="s">
        <v>115</v>
      </c>
    </row>
    <row r="232" s="2" customFormat="1" ht="24.15" customHeight="1">
      <c r="A232" s="38"/>
      <c r="B232" s="39"/>
      <c r="C232" s="210" t="s">
        <v>365</v>
      </c>
      <c r="D232" s="210" t="s">
        <v>116</v>
      </c>
      <c r="E232" s="211" t="s">
        <v>366</v>
      </c>
      <c r="F232" s="212" t="s">
        <v>367</v>
      </c>
      <c r="G232" s="213" t="s">
        <v>221</v>
      </c>
      <c r="H232" s="214">
        <v>472.31999999999999</v>
      </c>
      <c r="I232" s="215"/>
      <c r="J232" s="216">
        <f>ROUND(I232*H232,2)</f>
        <v>0</v>
      </c>
      <c r="K232" s="212" t="s">
        <v>169</v>
      </c>
      <c r="L232" s="44"/>
      <c r="M232" s="217" t="s">
        <v>1</v>
      </c>
      <c r="N232" s="218" t="s">
        <v>41</v>
      </c>
      <c r="O232" s="91"/>
      <c r="P232" s="219">
        <f>O232*H232</f>
        <v>0</v>
      </c>
      <c r="Q232" s="219">
        <v>0</v>
      </c>
      <c r="R232" s="219">
        <f>Q232*H232</f>
        <v>0</v>
      </c>
      <c r="S232" s="219">
        <v>0</v>
      </c>
      <c r="T232" s="22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1" t="s">
        <v>134</v>
      </c>
      <c r="AT232" s="221" t="s">
        <v>116</v>
      </c>
      <c r="AU232" s="221" t="s">
        <v>86</v>
      </c>
      <c r="AY232" s="17" t="s">
        <v>115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7" t="s">
        <v>84</v>
      </c>
      <c r="BK232" s="222">
        <f>ROUND(I232*H232,2)</f>
        <v>0</v>
      </c>
      <c r="BL232" s="17" t="s">
        <v>134</v>
      </c>
      <c r="BM232" s="221" t="s">
        <v>368</v>
      </c>
    </row>
    <row r="233" s="13" customFormat="1">
      <c r="A233" s="13"/>
      <c r="B233" s="234"/>
      <c r="C233" s="235"/>
      <c r="D233" s="225" t="s">
        <v>122</v>
      </c>
      <c r="E233" s="236" t="s">
        <v>1</v>
      </c>
      <c r="F233" s="237" t="s">
        <v>369</v>
      </c>
      <c r="G233" s="235"/>
      <c r="H233" s="238">
        <v>472.31999999999999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122</v>
      </c>
      <c r="AU233" s="244" t="s">
        <v>86</v>
      </c>
      <c r="AV233" s="13" t="s">
        <v>86</v>
      </c>
      <c r="AW233" s="13" t="s">
        <v>32</v>
      </c>
      <c r="AX233" s="13" t="s">
        <v>84</v>
      </c>
      <c r="AY233" s="244" t="s">
        <v>115</v>
      </c>
    </row>
    <row r="234" s="2" customFormat="1" ht="24.15" customHeight="1">
      <c r="A234" s="38"/>
      <c r="B234" s="39"/>
      <c r="C234" s="210" t="s">
        <v>370</v>
      </c>
      <c r="D234" s="210" t="s">
        <v>116</v>
      </c>
      <c r="E234" s="211" t="s">
        <v>371</v>
      </c>
      <c r="F234" s="212" t="s">
        <v>372</v>
      </c>
      <c r="G234" s="213" t="s">
        <v>221</v>
      </c>
      <c r="H234" s="214">
        <v>76.450000000000003</v>
      </c>
      <c r="I234" s="215"/>
      <c r="J234" s="216">
        <f>ROUND(I234*H234,2)</f>
        <v>0</v>
      </c>
      <c r="K234" s="212" t="s">
        <v>169</v>
      </c>
      <c r="L234" s="44"/>
      <c r="M234" s="217" t="s">
        <v>1</v>
      </c>
      <c r="N234" s="218" t="s">
        <v>41</v>
      </c>
      <c r="O234" s="91"/>
      <c r="P234" s="219">
        <f>O234*H234</f>
        <v>0</v>
      </c>
      <c r="Q234" s="219">
        <v>0</v>
      </c>
      <c r="R234" s="219">
        <f>Q234*H234</f>
        <v>0</v>
      </c>
      <c r="S234" s="219">
        <v>0</v>
      </c>
      <c r="T234" s="22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1" t="s">
        <v>134</v>
      </c>
      <c r="AT234" s="221" t="s">
        <v>116</v>
      </c>
      <c r="AU234" s="221" t="s">
        <v>86</v>
      </c>
      <c r="AY234" s="17" t="s">
        <v>115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7" t="s">
        <v>84</v>
      </c>
      <c r="BK234" s="222">
        <f>ROUND(I234*H234,2)</f>
        <v>0</v>
      </c>
      <c r="BL234" s="17" t="s">
        <v>134</v>
      </c>
      <c r="BM234" s="221" t="s">
        <v>373</v>
      </c>
    </row>
    <row r="235" s="13" customFormat="1">
      <c r="A235" s="13"/>
      <c r="B235" s="234"/>
      <c r="C235" s="235"/>
      <c r="D235" s="225" t="s">
        <v>122</v>
      </c>
      <c r="E235" s="236" t="s">
        <v>1</v>
      </c>
      <c r="F235" s="237" t="s">
        <v>374</v>
      </c>
      <c r="G235" s="235"/>
      <c r="H235" s="238">
        <v>76.450000000000003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122</v>
      </c>
      <c r="AU235" s="244" t="s">
        <v>86</v>
      </c>
      <c r="AV235" s="13" t="s">
        <v>86</v>
      </c>
      <c r="AW235" s="13" t="s">
        <v>32</v>
      </c>
      <c r="AX235" s="13" t="s">
        <v>84</v>
      </c>
      <c r="AY235" s="244" t="s">
        <v>115</v>
      </c>
    </row>
    <row r="236" s="2" customFormat="1" ht="24.15" customHeight="1">
      <c r="A236" s="38"/>
      <c r="B236" s="39"/>
      <c r="C236" s="210" t="s">
        <v>375</v>
      </c>
      <c r="D236" s="210" t="s">
        <v>116</v>
      </c>
      <c r="E236" s="211" t="s">
        <v>376</v>
      </c>
      <c r="F236" s="212" t="s">
        <v>377</v>
      </c>
      <c r="G236" s="213" t="s">
        <v>221</v>
      </c>
      <c r="H236" s="214">
        <v>29.52</v>
      </c>
      <c r="I236" s="215"/>
      <c r="J236" s="216">
        <f>ROUND(I236*H236,2)</f>
        <v>0</v>
      </c>
      <c r="K236" s="212" t="s">
        <v>169</v>
      </c>
      <c r="L236" s="44"/>
      <c r="M236" s="217" t="s">
        <v>1</v>
      </c>
      <c r="N236" s="218" t="s">
        <v>41</v>
      </c>
      <c r="O236" s="91"/>
      <c r="P236" s="219">
        <f>O236*H236</f>
        <v>0</v>
      </c>
      <c r="Q236" s="219">
        <v>0</v>
      </c>
      <c r="R236" s="219">
        <f>Q236*H236</f>
        <v>0</v>
      </c>
      <c r="S236" s="219">
        <v>0</v>
      </c>
      <c r="T236" s="22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1" t="s">
        <v>134</v>
      </c>
      <c r="AT236" s="221" t="s">
        <v>116</v>
      </c>
      <c r="AU236" s="221" t="s">
        <v>86</v>
      </c>
      <c r="AY236" s="17" t="s">
        <v>115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7" t="s">
        <v>84</v>
      </c>
      <c r="BK236" s="222">
        <f>ROUND(I236*H236,2)</f>
        <v>0</v>
      </c>
      <c r="BL236" s="17" t="s">
        <v>134</v>
      </c>
      <c r="BM236" s="221" t="s">
        <v>378</v>
      </c>
    </row>
    <row r="237" s="2" customFormat="1" ht="37.8" customHeight="1">
      <c r="A237" s="38"/>
      <c r="B237" s="39"/>
      <c r="C237" s="210" t="s">
        <v>379</v>
      </c>
      <c r="D237" s="210" t="s">
        <v>116</v>
      </c>
      <c r="E237" s="211" t="s">
        <v>380</v>
      </c>
      <c r="F237" s="212" t="s">
        <v>381</v>
      </c>
      <c r="G237" s="213" t="s">
        <v>221</v>
      </c>
      <c r="H237" s="214">
        <v>65.659999999999997</v>
      </c>
      <c r="I237" s="215"/>
      <c r="J237" s="216">
        <f>ROUND(I237*H237,2)</f>
        <v>0</v>
      </c>
      <c r="K237" s="212" t="s">
        <v>169</v>
      </c>
      <c r="L237" s="44"/>
      <c r="M237" s="217" t="s">
        <v>1</v>
      </c>
      <c r="N237" s="218" t="s">
        <v>41</v>
      </c>
      <c r="O237" s="91"/>
      <c r="P237" s="219">
        <f>O237*H237</f>
        <v>0</v>
      </c>
      <c r="Q237" s="219">
        <v>0</v>
      </c>
      <c r="R237" s="219">
        <f>Q237*H237</f>
        <v>0</v>
      </c>
      <c r="S237" s="219">
        <v>0</v>
      </c>
      <c r="T237" s="22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1" t="s">
        <v>134</v>
      </c>
      <c r="AT237" s="221" t="s">
        <v>116</v>
      </c>
      <c r="AU237" s="221" t="s">
        <v>86</v>
      </c>
      <c r="AY237" s="17" t="s">
        <v>115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7" t="s">
        <v>84</v>
      </c>
      <c r="BK237" s="222">
        <f>ROUND(I237*H237,2)</f>
        <v>0</v>
      </c>
      <c r="BL237" s="17" t="s">
        <v>134</v>
      </c>
      <c r="BM237" s="221" t="s">
        <v>382</v>
      </c>
    </row>
    <row r="238" s="13" customFormat="1">
      <c r="A238" s="13"/>
      <c r="B238" s="234"/>
      <c r="C238" s="235"/>
      <c r="D238" s="225" t="s">
        <v>122</v>
      </c>
      <c r="E238" s="236" t="s">
        <v>1</v>
      </c>
      <c r="F238" s="237" t="s">
        <v>354</v>
      </c>
      <c r="G238" s="235"/>
      <c r="H238" s="238">
        <v>36.140000000000001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122</v>
      </c>
      <c r="AU238" s="244" t="s">
        <v>86</v>
      </c>
      <c r="AV238" s="13" t="s">
        <v>86</v>
      </c>
      <c r="AW238" s="13" t="s">
        <v>32</v>
      </c>
      <c r="AX238" s="13" t="s">
        <v>76</v>
      </c>
      <c r="AY238" s="244" t="s">
        <v>115</v>
      </c>
    </row>
    <row r="239" s="13" customFormat="1">
      <c r="A239" s="13"/>
      <c r="B239" s="234"/>
      <c r="C239" s="235"/>
      <c r="D239" s="225" t="s">
        <v>122</v>
      </c>
      <c r="E239" s="236" t="s">
        <v>1</v>
      </c>
      <c r="F239" s="237" t="s">
        <v>364</v>
      </c>
      <c r="G239" s="235"/>
      <c r="H239" s="238">
        <v>29.52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122</v>
      </c>
      <c r="AU239" s="244" t="s">
        <v>86</v>
      </c>
      <c r="AV239" s="13" t="s">
        <v>86</v>
      </c>
      <c r="AW239" s="13" t="s">
        <v>32</v>
      </c>
      <c r="AX239" s="13" t="s">
        <v>76</v>
      </c>
      <c r="AY239" s="244" t="s">
        <v>115</v>
      </c>
    </row>
    <row r="240" s="15" customFormat="1">
      <c r="A240" s="15"/>
      <c r="B240" s="262"/>
      <c r="C240" s="263"/>
      <c r="D240" s="225" t="s">
        <v>122</v>
      </c>
      <c r="E240" s="264" t="s">
        <v>1</v>
      </c>
      <c r="F240" s="265" t="s">
        <v>209</v>
      </c>
      <c r="G240" s="263"/>
      <c r="H240" s="266">
        <v>65.659999999999997</v>
      </c>
      <c r="I240" s="267"/>
      <c r="J240" s="263"/>
      <c r="K240" s="263"/>
      <c r="L240" s="268"/>
      <c r="M240" s="269"/>
      <c r="N240" s="270"/>
      <c r="O240" s="270"/>
      <c r="P240" s="270"/>
      <c r="Q240" s="270"/>
      <c r="R240" s="270"/>
      <c r="S240" s="270"/>
      <c r="T240" s="271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2" t="s">
        <v>122</v>
      </c>
      <c r="AU240" s="272" t="s">
        <v>86</v>
      </c>
      <c r="AV240" s="15" t="s">
        <v>134</v>
      </c>
      <c r="AW240" s="15" t="s">
        <v>32</v>
      </c>
      <c r="AX240" s="15" t="s">
        <v>84</v>
      </c>
      <c r="AY240" s="272" t="s">
        <v>115</v>
      </c>
    </row>
    <row r="241" s="2" customFormat="1" ht="44.25" customHeight="1">
      <c r="A241" s="38"/>
      <c r="B241" s="39"/>
      <c r="C241" s="210" t="s">
        <v>383</v>
      </c>
      <c r="D241" s="210" t="s">
        <v>116</v>
      </c>
      <c r="E241" s="211" t="s">
        <v>384</v>
      </c>
      <c r="F241" s="212" t="s">
        <v>385</v>
      </c>
      <c r="G241" s="213" t="s">
        <v>221</v>
      </c>
      <c r="H241" s="214">
        <v>40.310000000000002</v>
      </c>
      <c r="I241" s="215"/>
      <c r="J241" s="216">
        <f>ROUND(I241*H241,2)</f>
        <v>0</v>
      </c>
      <c r="K241" s="212" t="s">
        <v>169</v>
      </c>
      <c r="L241" s="44"/>
      <c r="M241" s="217" t="s">
        <v>1</v>
      </c>
      <c r="N241" s="218" t="s">
        <v>41</v>
      </c>
      <c r="O241" s="91"/>
      <c r="P241" s="219">
        <f>O241*H241</f>
        <v>0</v>
      </c>
      <c r="Q241" s="219">
        <v>0</v>
      </c>
      <c r="R241" s="219">
        <f>Q241*H241</f>
        <v>0</v>
      </c>
      <c r="S241" s="219">
        <v>0</v>
      </c>
      <c r="T241" s="22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1" t="s">
        <v>134</v>
      </c>
      <c r="AT241" s="221" t="s">
        <v>116</v>
      </c>
      <c r="AU241" s="221" t="s">
        <v>86</v>
      </c>
      <c r="AY241" s="17" t="s">
        <v>115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7" t="s">
        <v>84</v>
      </c>
      <c r="BK241" s="222">
        <f>ROUND(I241*H241,2)</f>
        <v>0</v>
      </c>
      <c r="BL241" s="17" t="s">
        <v>134</v>
      </c>
      <c r="BM241" s="221" t="s">
        <v>386</v>
      </c>
    </row>
    <row r="242" s="13" customFormat="1">
      <c r="A242" s="13"/>
      <c r="B242" s="234"/>
      <c r="C242" s="235"/>
      <c r="D242" s="225" t="s">
        <v>122</v>
      </c>
      <c r="E242" s="236" t="s">
        <v>1</v>
      </c>
      <c r="F242" s="237" t="s">
        <v>344</v>
      </c>
      <c r="G242" s="235"/>
      <c r="H242" s="238">
        <v>40.310000000000002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122</v>
      </c>
      <c r="AU242" s="244" t="s">
        <v>86</v>
      </c>
      <c r="AV242" s="13" t="s">
        <v>86</v>
      </c>
      <c r="AW242" s="13" t="s">
        <v>32</v>
      </c>
      <c r="AX242" s="13" t="s">
        <v>84</v>
      </c>
      <c r="AY242" s="244" t="s">
        <v>115</v>
      </c>
    </row>
    <row r="243" s="2" customFormat="1" ht="44.25" customHeight="1">
      <c r="A243" s="38"/>
      <c r="B243" s="39"/>
      <c r="C243" s="210" t="s">
        <v>387</v>
      </c>
      <c r="D243" s="210" t="s">
        <v>116</v>
      </c>
      <c r="E243" s="211" t="s">
        <v>388</v>
      </c>
      <c r="F243" s="212" t="s">
        <v>389</v>
      </c>
      <c r="G243" s="213" t="s">
        <v>221</v>
      </c>
      <c r="H243" s="214">
        <v>28.495000000000001</v>
      </c>
      <c r="I243" s="215"/>
      <c r="J243" s="216">
        <f>ROUND(I243*H243,2)</f>
        <v>0</v>
      </c>
      <c r="K243" s="212" t="s">
        <v>169</v>
      </c>
      <c r="L243" s="44"/>
      <c r="M243" s="217" t="s">
        <v>1</v>
      </c>
      <c r="N243" s="218" t="s">
        <v>41</v>
      </c>
      <c r="O243" s="91"/>
      <c r="P243" s="219">
        <f>O243*H243</f>
        <v>0</v>
      </c>
      <c r="Q243" s="219">
        <v>0</v>
      </c>
      <c r="R243" s="219">
        <f>Q243*H243</f>
        <v>0</v>
      </c>
      <c r="S243" s="219">
        <v>0</v>
      </c>
      <c r="T243" s="22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1" t="s">
        <v>134</v>
      </c>
      <c r="AT243" s="221" t="s">
        <v>116</v>
      </c>
      <c r="AU243" s="221" t="s">
        <v>86</v>
      </c>
      <c r="AY243" s="17" t="s">
        <v>115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7" t="s">
        <v>84</v>
      </c>
      <c r="BK243" s="222">
        <f>ROUND(I243*H243,2)</f>
        <v>0</v>
      </c>
      <c r="BL243" s="17" t="s">
        <v>134</v>
      </c>
      <c r="BM243" s="221" t="s">
        <v>390</v>
      </c>
    </row>
    <row r="244" s="11" customFormat="1" ht="22.8" customHeight="1">
      <c r="A244" s="11"/>
      <c r="B244" s="196"/>
      <c r="C244" s="197"/>
      <c r="D244" s="198" t="s">
        <v>75</v>
      </c>
      <c r="E244" s="256" t="s">
        <v>391</v>
      </c>
      <c r="F244" s="256" t="s">
        <v>392</v>
      </c>
      <c r="G244" s="197"/>
      <c r="H244" s="197"/>
      <c r="I244" s="200"/>
      <c r="J244" s="257">
        <f>BK244</f>
        <v>0</v>
      </c>
      <c r="K244" s="197"/>
      <c r="L244" s="202"/>
      <c r="M244" s="203"/>
      <c r="N244" s="204"/>
      <c r="O244" s="204"/>
      <c r="P244" s="205">
        <f>P245</f>
        <v>0</v>
      </c>
      <c r="Q244" s="204"/>
      <c r="R244" s="205">
        <f>R245</f>
        <v>0</v>
      </c>
      <c r="S244" s="204"/>
      <c r="T244" s="206">
        <f>T245</f>
        <v>0</v>
      </c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R244" s="207" t="s">
        <v>84</v>
      </c>
      <c r="AT244" s="208" t="s">
        <v>75</v>
      </c>
      <c r="AU244" s="208" t="s">
        <v>84</v>
      </c>
      <c r="AY244" s="207" t="s">
        <v>115</v>
      </c>
      <c r="BK244" s="209">
        <f>BK245</f>
        <v>0</v>
      </c>
    </row>
    <row r="245" s="2" customFormat="1" ht="24.15" customHeight="1">
      <c r="A245" s="38"/>
      <c r="B245" s="39"/>
      <c r="C245" s="210" t="s">
        <v>393</v>
      </c>
      <c r="D245" s="210" t="s">
        <v>116</v>
      </c>
      <c r="E245" s="211" t="s">
        <v>394</v>
      </c>
      <c r="F245" s="212" t="s">
        <v>395</v>
      </c>
      <c r="G245" s="213" t="s">
        <v>221</v>
      </c>
      <c r="H245" s="214">
        <v>99.908000000000001</v>
      </c>
      <c r="I245" s="215"/>
      <c r="J245" s="216">
        <f>ROUND(I245*H245,2)</f>
        <v>0</v>
      </c>
      <c r="K245" s="212" t="s">
        <v>169</v>
      </c>
      <c r="L245" s="44"/>
      <c r="M245" s="245" t="s">
        <v>1</v>
      </c>
      <c r="N245" s="246" t="s">
        <v>41</v>
      </c>
      <c r="O245" s="247"/>
      <c r="P245" s="248">
        <f>O245*H245</f>
        <v>0</v>
      </c>
      <c r="Q245" s="248">
        <v>0</v>
      </c>
      <c r="R245" s="248">
        <f>Q245*H245</f>
        <v>0</v>
      </c>
      <c r="S245" s="248">
        <v>0</v>
      </c>
      <c r="T245" s="249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1" t="s">
        <v>134</v>
      </c>
      <c r="AT245" s="221" t="s">
        <v>116</v>
      </c>
      <c r="AU245" s="221" t="s">
        <v>86</v>
      </c>
      <c r="AY245" s="17" t="s">
        <v>115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7" t="s">
        <v>84</v>
      </c>
      <c r="BK245" s="222">
        <f>ROUND(I245*H245,2)</f>
        <v>0</v>
      </c>
      <c r="BL245" s="17" t="s">
        <v>134</v>
      </c>
      <c r="BM245" s="221" t="s">
        <v>396</v>
      </c>
    </row>
    <row r="246" s="2" customFormat="1" ht="6.96" customHeight="1">
      <c r="A246" s="38"/>
      <c r="B246" s="66"/>
      <c r="C246" s="67"/>
      <c r="D246" s="67"/>
      <c r="E246" s="67"/>
      <c r="F246" s="67"/>
      <c r="G246" s="67"/>
      <c r="H246" s="67"/>
      <c r="I246" s="67"/>
      <c r="J246" s="67"/>
      <c r="K246" s="67"/>
      <c r="L246" s="44"/>
      <c r="M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</row>
  </sheetData>
  <sheetProtection sheet="1" autoFilter="0" formatColumns="0" formatRows="0" objects="1" scenarios="1" spinCount="100000" saltValue="unVyaifBdgmdOmfBwlMbYl7mofR+2uYcyjFibWWQbka5lWk7GRg1Pm46k2cgIjJ5wZR6lwPazVmA6gYN9MvIcw==" hashValue="K5ubhSySZqFvbwwRD/NJb++6s5sx/8Ay3XtrHhBiKryzda5UT46d+JYvWQM+SxAvEXzTyFKF0eZqsFZ+xlNdiw==" algorithmName="SHA-512" password="CC35"/>
  <autoFilter ref="C122:K24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</dc:creator>
  <cp:lastModifiedBy>NB</cp:lastModifiedBy>
  <dcterms:created xsi:type="dcterms:W3CDTF">2024-04-10T08:34:44Z</dcterms:created>
  <dcterms:modified xsi:type="dcterms:W3CDTF">2024-04-10T08:34:47Z</dcterms:modified>
</cp:coreProperties>
</file>